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" sheetId="1" r:id="rId1"/>
  </sheets>
  <definedNames>
    <definedName name="_xlnm.Print_Titles" localSheetId="0">'Приложение 7'!$5:$6</definedName>
    <definedName name="_xlnm.Print_Area" localSheetId="0">'Приложение 7'!$A$1:$K$207</definedName>
  </definedNames>
  <calcPr fullCalcOnLoad="1"/>
</workbook>
</file>

<file path=xl/sharedStrings.xml><?xml version="1.0" encoding="utf-8"?>
<sst xmlns="http://schemas.openxmlformats.org/spreadsheetml/2006/main" count="801" uniqueCount="224">
  <si>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</si>
  <si>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</si>
  <si>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</si>
  <si>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</si>
  <si>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</si>
  <si>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</si>
  <si>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</si>
  <si>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</si>
  <si>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</si>
  <si>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</si>
  <si>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</si>
  <si>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О5</t>
  </si>
  <si>
    <t>Коммунальное хозяйство</t>
  </si>
  <si>
    <t>О7</t>
  </si>
  <si>
    <t>О8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</si>
  <si>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</si>
  <si>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</si>
  <si>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</si>
  <si>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</si>
  <si>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</si>
  <si>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</si>
  <si>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</si>
  <si>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</si>
  <si>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</si>
  <si>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</si>
  <si>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</si>
  <si>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</si>
  <si>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</si>
  <si>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</si>
  <si>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</si>
  <si>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</si>
  <si>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</si>
  <si>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</si>
  <si>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</si>
  <si>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</si>
  <si>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</si>
  <si>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</si>
  <si>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</si>
  <si>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</si>
  <si>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</si>
  <si>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</si>
  <si>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</si>
  <si>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</si>
  <si>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</si>
  <si>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</si>
  <si>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</si>
  <si>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>,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</si>
  <si>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</si>
  <si>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</si>
  <si>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</si>
  <si>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</si>
  <si>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</si>
  <si>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13</t>
  </si>
  <si>
    <t>870</t>
  </si>
  <si>
    <t>Резервные средства</t>
  </si>
  <si>
    <t>810</t>
  </si>
  <si>
    <t>730</t>
  </si>
  <si>
    <t>Иные дотации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</si>
  <si>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</si>
  <si>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</si>
  <si>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11</t>
  </si>
  <si>
    <t>14</t>
  </si>
  <si>
    <t>9901100</t>
  </si>
  <si>
    <t>Непрограммные направления деятельности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</si>
  <si>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</si>
  <si>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</si>
  <si>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</si>
  <si>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</si>
  <si>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</si>
  <si>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</si>
  <si>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</si>
  <si>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</si>
  <si>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</si>
  <si>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</si>
  <si>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</si>
  <si>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Подпрограмма: "Развитие систем водоснабжения, водоочистки и водоотведения Самарской области"</t>
  </si>
  <si>
    <t>6280100</t>
  </si>
  <si>
    <t>9908000</t>
  </si>
  <si>
    <t>6339603</t>
  </si>
  <si>
    <t>8779503</t>
  </si>
  <si>
    <t>Подпрограмма "Строительство объектов образования на территории Самарской области до 2016 года"</t>
  </si>
  <si>
    <t>6240100</t>
  </si>
  <si>
    <t>Субвенции на предоставление дотаций поселениям</t>
  </si>
  <si>
    <t>6090405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</si>
  <si>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</si>
  <si>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</si>
  <si>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</si>
  <si>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</si>
  <si>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</si>
  <si>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</si>
  <si>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</si>
  <si>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</si>
  <si>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</si>
  <si>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</si>
  <si>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</si>
  <si>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</si>
  <si>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</si>
  <si>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</si>
  <si>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</si>
  <si>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</si>
  <si>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</si>
  <si>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</si>
  <si>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</si>
  <si>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</si>
  <si>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</si>
  <si>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</si>
  <si>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</si>
  <si>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</si>
  <si>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</si>
  <si>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</si>
  <si>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</si>
  <si>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</si>
  <si>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</si>
  <si>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</si>
  <si>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</si>
  <si>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</si>
  <si>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</si>
  <si>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</si>
  <si>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</si>
  <si>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</si>
  <si>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</si>
  <si>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</si>
  <si>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</si>
  <si>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</si>
  <si>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</si>
  <si>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</si>
  <si>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</si>
  <si>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</si>
  <si>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1004000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</si>
  <si>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</si>
  <si>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</si>
  <si>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</si>
  <si>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</si>
  <si>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</si>
  <si>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</si>
  <si>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</si>
  <si>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</si>
  <si>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</si>
  <si>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</si>
  <si>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</si>
  <si>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</si>
  <si>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</si>
  <si>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</si>
  <si>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</si>
  <si>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</si>
  <si>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</si>
  <si>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</si>
  <si>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</si>
  <si>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</si>
  <si>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0802000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</si>
  <si>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</si>
  <si>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</si>
  <si>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</si>
  <si>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</si>
  <si>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</si>
  <si>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Муниципальная  программа  муниципального района Сергиевский "Молодой семье-доступное жилье" на 2014-2015годы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</si>
  <si>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</si>
  <si>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</si>
  <si>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</si>
  <si>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</si>
  <si>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</si>
  <si>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</si>
  <si>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</si>
  <si>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</si>
  <si>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</si>
  <si>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</si>
  <si>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</si>
  <si>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</si>
  <si>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</si>
  <si>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</si>
  <si>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</si>
  <si>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</si>
  <si>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</si>
  <si>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</si>
  <si>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</si>
  <si>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</si>
  <si>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</si>
  <si>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</si>
  <si>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</si>
  <si>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</si>
  <si>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</si>
  <si>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</si>
  <si>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</si>
  <si>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</si>
  <si>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</si>
  <si>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</si>
  <si>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</si>
  <si>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</si>
  <si>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</si>
  <si>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</si>
  <si>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</si>
  <si>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Ведомственная структура расходов бюджета муниципального района Сергиевский   Самарской области   на плановый период 2016 и 2017  годов</t>
  </si>
  <si>
    <t>Приложение № 7                                               к  Решению Собрания представителей муниципального района Сергиевский                                                 № ___                                                                от "___" __________  2014г.</t>
  </si>
  <si>
    <t>в том числе за счёт безвоз-мездных поступлений</t>
  </si>
  <si>
    <t>Суммы на 2016 год, тыс.рублей</t>
  </si>
  <si>
    <t>Суммы на 2017 год, тыс.рублей</t>
  </si>
  <si>
    <t>290,03 и 290,04</t>
  </si>
  <si>
    <t>290,01; 290,02</t>
  </si>
  <si>
    <t xml:space="preserve">Объём условно утвержденных расходов </t>
  </si>
  <si>
    <t>В С Е Г О с учетом условно утвержденных расходов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</si>
  <si>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</si>
  <si>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</si>
  <si>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2006000</t>
  </si>
  <si>
    <t>2600000</t>
  </si>
  <si>
    <t>2602000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</si>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</sst>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/>
    </xf>
    <xf numFmtId="1" fontId="1" fillId="33" borderId="0" xfId="0" applyNumberFormat="1" applyFont="1" applyFill="1" applyAlignment="1">
      <alignment/>
    </xf>
    <xf numFmtId="1" fontId="26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15.00390625" style="1" customWidth="1"/>
    <col min="8" max="8" width="14.625" style="1" customWidth="1"/>
    <col min="9" max="9" width="21.75390625" style="1" hidden="1" customWidth="1"/>
    <col min="10" max="10" width="12.375" style="1" customWidth="1"/>
    <col min="11" max="11" width="13.25390625" style="1" customWidth="1"/>
    <col min="12" max="16384" width="9.125" style="1" customWidth="1"/>
  </cols>
  <sheetData>
    <row r="1" spans="6:11" ht="132.75" customHeight="1">
      <c r="F1" s="2"/>
      <c r="H1" s="41" t="s">
        <v>192</v>
      </c>
      <c r="I1" s="41"/>
      <c r="J1" s="41"/>
      <c r="K1" s="41"/>
    </row>
    <row r="2" spans="8:9" ht="18" customHeight="1">
      <c r="H2" s="3"/>
      <c r="I2" s="3"/>
    </row>
    <row r="3" spans="1:11" ht="78" customHeight="1">
      <c r="A3" s="42" t="s">
        <v>191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9" ht="18" customHeight="1">
      <c r="A4" s="26"/>
      <c r="H4" s="3"/>
      <c r="I4" s="3"/>
    </row>
    <row r="5" spans="1:11" ht="33.75" customHeight="1">
      <c r="A5" s="43" t="s">
        <v>178</v>
      </c>
      <c r="B5" s="45" t="s">
        <v>32</v>
      </c>
      <c r="C5" s="46" t="s">
        <v>0</v>
      </c>
      <c r="D5" s="46" t="s">
        <v>1</v>
      </c>
      <c r="E5" s="46" t="s">
        <v>2</v>
      </c>
      <c r="F5" s="46" t="s">
        <v>3</v>
      </c>
      <c r="G5" s="40" t="s">
        <v>194</v>
      </c>
      <c r="H5" s="40"/>
      <c r="I5" s="4"/>
      <c r="J5" s="40" t="s">
        <v>195</v>
      </c>
      <c r="K5" s="40"/>
    </row>
    <row r="6" spans="1:11" ht="81.75" customHeight="1">
      <c r="A6" s="44"/>
      <c r="B6" s="45"/>
      <c r="C6" s="46"/>
      <c r="D6" s="46"/>
      <c r="E6" s="46"/>
      <c r="F6" s="46"/>
      <c r="G6" s="27" t="s">
        <v>36</v>
      </c>
      <c r="H6" s="28" t="s">
        <v>193</v>
      </c>
      <c r="I6" s="5" t="s">
        <v>48</v>
      </c>
      <c r="J6" s="27" t="s">
        <v>36</v>
      </c>
      <c r="K6" s="28" t="s">
        <v>193</v>
      </c>
    </row>
    <row r="7" spans="1:11" ht="44.25" customHeight="1">
      <c r="A7" s="29">
        <v>600</v>
      </c>
      <c r="B7" s="12" t="s">
        <v>179</v>
      </c>
      <c r="C7" s="6"/>
      <c r="D7" s="20"/>
      <c r="E7" s="21"/>
      <c r="F7" s="21"/>
      <c r="G7" s="8">
        <f aca="true" t="shared" si="0" ref="G7:K9">G8</f>
        <v>2950</v>
      </c>
      <c r="H7" s="8">
        <f t="shared" si="0"/>
        <v>0</v>
      </c>
      <c r="I7" s="48"/>
      <c r="J7" s="8">
        <f t="shared" si="0"/>
        <v>3450</v>
      </c>
      <c r="K7" s="8">
        <f t="shared" si="0"/>
        <v>0</v>
      </c>
    </row>
    <row r="8" spans="1:11" ht="54.75" customHeight="1">
      <c r="A8" s="30">
        <v>600</v>
      </c>
      <c r="B8" s="24" t="s">
        <v>6</v>
      </c>
      <c r="C8" s="6" t="s">
        <v>28</v>
      </c>
      <c r="D8" s="6" t="s">
        <v>31</v>
      </c>
      <c r="E8" s="7"/>
      <c r="F8" s="7"/>
      <c r="G8" s="8">
        <f>G9</f>
        <v>2950</v>
      </c>
      <c r="H8" s="8">
        <f t="shared" si="0"/>
        <v>0</v>
      </c>
      <c r="I8" s="8" t="e">
        <f t="shared" si="0"/>
        <v>#VALUE!</v>
      </c>
      <c r="J8" s="8">
        <f t="shared" si="0"/>
        <v>3450</v>
      </c>
      <c r="K8" s="8">
        <f t="shared" si="0"/>
        <v>0</v>
      </c>
    </row>
    <row r="9" spans="1:11" ht="38.25" customHeight="1">
      <c r="A9" s="30">
        <v>600</v>
      </c>
      <c r="B9" s="24" t="s">
        <v>200</v>
      </c>
      <c r="C9" s="7" t="s">
        <v>28</v>
      </c>
      <c r="D9" s="7" t="s">
        <v>31</v>
      </c>
      <c r="E9" s="7" t="s">
        <v>66</v>
      </c>
      <c r="F9" s="7"/>
      <c r="G9" s="10">
        <f>G10</f>
        <v>2950</v>
      </c>
      <c r="H9" s="10">
        <f t="shared" si="0"/>
        <v>0</v>
      </c>
      <c r="I9" s="10" t="e">
        <f t="shared" si="0"/>
        <v>#VALUE!</v>
      </c>
      <c r="J9" s="10">
        <f t="shared" si="0"/>
        <v>3450</v>
      </c>
      <c r="K9" s="10">
        <f t="shared" si="0"/>
        <v>0</v>
      </c>
    </row>
    <row r="10" spans="1:11" ht="36" customHeight="1">
      <c r="A10" s="30">
        <v>600</v>
      </c>
      <c r="B10" s="24" t="s">
        <v>67</v>
      </c>
      <c r="C10" s="7" t="s">
        <v>28</v>
      </c>
      <c r="D10" s="7" t="s">
        <v>31</v>
      </c>
      <c r="E10" s="7" t="s">
        <v>62</v>
      </c>
      <c r="F10" s="7"/>
      <c r="G10" s="10">
        <f>G11+G12</f>
        <v>2950</v>
      </c>
      <c r="H10" s="10">
        <f>H11+H12</f>
        <v>0</v>
      </c>
      <c r="I10" s="10" t="e">
        <f>I11+I12</f>
        <v>#VALUE!</v>
      </c>
      <c r="J10" s="10">
        <f>J11+J12</f>
        <v>3450</v>
      </c>
      <c r="K10" s="10">
        <f>K11+K12</f>
        <v>0</v>
      </c>
    </row>
    <row r="11" spans="1:11" ht="35.25" customHeight="1">
      <c r="A11" s="30">
        <v>600</v>
      </c>
      <c r="B11" s="24" t="s">
        <v>85</v>
      </c>
      <c r="C11" s="7" t="s">
        <v>28</v>
      </c>
      <c r="D11" s="7" t="s">
        <v>31</v>
      </c>
      <c r="E11" s="7" t="s">
        <v>62</v>
      </c>
      <c r="F11" s="7" t="s">
        <v>84</v>
      </c>
      <c r="G11" s="10">
        <v>2900</v>
      </c>
      <c r="H11" s="11">
        <v>0</v>
      </c>
      <c r="I11" s="48" t="s">
        <v>49</v>
      </c>
      <c r="J11" s="11">
        <v>2900</v>
      </c>
      <c r="K11" s="11">
        <v>0</v>
      </c>
    </row>
    <row r="12" spans="1:11" ht="45" customHeight="1">
      <c r="A12" s="30">
        <v>600</v>
      </c>
      <c r="B12" s="24" t="s">
        <v>87</v>
      </c>
      <c r="C12" s="7" t="s">
        <v>28</v>
      </c>
      <c r="D12" s="7" t="s">
        <v>31</v>
      </c>
      <c r="E12" s="7" t="s">
        <v>62</v>
      </c>
      <c r="F12" s="7" t="s">
        <v>86</v>
      </c>
      <c r="G12" s="10">
        <v>50</v>
      </c>
      <c r="H12" s="11">
        <v>0</v>
      </c>
      <c r="I12" s="49" t="s">
        <v>50</v>
      </c>
      <c r="J12" s="11">
        <v>550</v>
      </c>
      <c r="K12" s="11">
        <v>0</v>
      </c>
    </row>
    <row r="13" spans="1:11" ht="31.5" customHeight="1">
      <c r="A13" s="32">
        <v>601</v>
      </c>
      <c r="B13" s="12" t="s">
        <v>180</v>
      </c>
      <c r="C13" s="7"/>
      <c r="D13" s="7"/>
      <c r="E13" s="7"/>
      <c r="F13" s="7"/>
      <c r="G13" s="8">
        <f>G14+G24+G31+G38+G49+G45+G53+G57+G61+G65+G69+G76+G80</f>
        <v>112692.55605</v>
      </c>
      <c r="H13" s="8">
        <f>H14+H24+H31+H38+H49+H45+H53+H57+H61+H65+H69+H76+H80</f>
        <v>0</v>
      </c>
      <c r="I13" s="8" t="e">
        <f>I14+I24+I31+I38+I49+I45+I53+I57+I61+I65+I69+I76+I80</f>
        <v>#VALUE!</v>
      </c>
      <c r="J13" s="8">
        <f>J14+J24+J31+J38+J49+J45+J53+J57+J61+J65+J69+J76+J80</f>
        <v>117724.00929</v>
      </c>
      <c r="K13" s="8">
        <f>K14+K24+K31+K38+K49+K45+K53+K57+K61+K65+K69+K76+K80</f>
        <v>0</v>
      </c>
    </row>
    <row r="14" spans="1:11" ht="23.25" customHeight="1">
      <c r="A14" s="30">
        <v>601</v>
      </c>
      <c r="B14" s="24" t="s">
        <v>9</v>
      </c>
      <c r="C14" s="6" t="s">
        <v>28</v>
      </c>
      <c r="D14" s="6" t="s">
        <v>29</v>
      </c>
      <c r="E14" s="7"/>
      <c r="F14" s="7"/>
      <c r="G14" s="8">
        <f>G15</f>
        <v>32195.06555</v>
      </c>
      <c r="H14" s="8">
        <f aca="true" t="shared" si="1" ref="H14:K15">H15</f>
        <v>0</v>
      </c>
      <c r="I14" s="8">
        <f t="shared" si="1"/>
        <v>0</v>
      </c>
      <c r="J14" s="8">
        <f t="shared" si="1"/>
        <v>36061.51879</v>
      </c>
      <c r="K14" s="8">
        <f t="shared" si="1"/>
        <v>0</v>
      </c>
    </row>
    <row r="15" spans="1:11" ht="81" customHeight="1">
      <c r="A15" s="30">
        <v>601</v>
      </c>
      <c r="B15" s="24" t="s">
        <v>190</v>
      </c>
      <c r="C15" s="7" t="s">
        <v>28</v>
      </c>
      <c r="D15" s="7" t="s">
        <v>29</v>
      </c>
      <c r="E15" s="7" t="s">
        <v>70</v>
      </c>
      <c r="F15" s="7"/>
      <c r="G15" s="10">
        <f>G16</f>
        <v>32195.06555</v>
      </c>
      <c r="H15" s="10">
        <f t="shared" si="1"/>
        <v>0</v>
      </c>
      <c r="I15" s="10">
        <f t="shared" si="1"/>
        <v>0</v>
      </c>
      <c r="J15" s="10">
        <f t="shared" si="1"/>
        <v>36061.51879</v>
      </c>
      <c r="K15" s="10">
        <f t="shared" si="1"/>
        <v>0</v>
      </c>
    </row>
    <row r="16" spans="1:11" ht="35.25" customHeight="1">
      <c r="A16" s="30">
        <v>601</v>
      </c>
      <c r="B16" s="24" t="s">
        <v>67</v>
      </c>
      <c r="C16" s="7" t="s">
        <v>28</v>
      </c>
      <c r="D16" s="7" t="s">
        <v>29</v>
      </c>
      <c r="E16" s="7" t="s">
        <v>64</v>
      </c>
      <c r="F16" s="7"/>
      <c r="G16" s="10">
        <f>SUM(G17:G19)</f>
        <v>32195.06555</v>
      </c>
      <c r="H16" s="10">
        <f>SUM(H17:H19)</f>
        <v>0</v>
      </c>
      <c r="I16" s="10">
        <f>SUM(I17:I19)</f>
        <v>0</v>
      </c>
      <c r="J16" s="10">
        <f>SUM(J17:J19)</f>
        <v>36061.51879</v>
      </c>
      <c r="K16" s="10">
        <f>SUM(K17:K19)</f>
        <v>0</v>
      </c>
    </row>
    <row r="17" spans="1:11" ht="39" customHeight="1">
      <c r="A17" s="30">
        <v>601</v>
      </c>
      <c r="B17" s="24" t="s">
        <v>85</v>
      </c>
      <c r="C17" s="7" t="s">
        <v>28</v>
      </c>
      <c r="D17" s="7" t="s">
        <v>29</v>
      </c>
      <c r="E17" s="7" t="s">
        <v>64</v>
      </c>
      <c r="F17" s="7" t="s">
        <v>84</v>
      </c>
      <c r="G17" s="10">
        <f>29000+1300</f>
        <v>30300</v>
      </c>
      <c r="H17" s="11">
        <v>0</v>
      </c>
      <c r="I17" s="48" t="s">
        <v>49</v>
      </c>
      <c r="J17" s="11">
        <f>30000+1300</f>
        <v>31300</v>
      </c>
      <c r="K17" s="11">
        <v>0</v>
      </c>
    </row>
    <row r="18" spans="1:11" ht="54" customHeight="1">
      <c r="A18" s="30">
        <v>601</v>
      </c>
      <c r="B18" s="24" t="s">
        <v>87</v>
      </c>
      <c r="C18" s="7" t="s">
        <v>4</v>
      </c>
      <c r="D18" s="7" t="s">
        <v>8</v>
      </c>
      <c r="E18" s="7" t="s">
        <v>64</v>
      </c>
      <c r="F18" s="7" t="s">
        <v>86</v>
      </c>
      <c r="G18" s="10">
        <f>1350+504.3-109.23445</f>
        <v>1745.06555</v>
      </c>
      <c r="H18" s="10">
        <v>0</v>
      </c>
      <c r="I18" s="49" t="s">
        <v>50</v>
      </c>
      <c r="J18" s="11">
        <f>4850+515-753.48121</f>
        <v>4611.51879</v>
      </c>
      <c r="K18" s="11">
        <v>0</v>
      </c>
    </row>
    <row r="19" spans="1:11" ht="24.75" customHeight="1">
      <c r="A19" s="30">
        <v>601</v>
      </c>
      <c r="B19" s="24" t="s">
        <v>89</v>
      </c>
      <c r="C19" s="7" t="s">
        <v>4</v>
      </c>
      <c r="D19" s="7" t="s">
        <v>8</v>
      </c>
      <c r="E19" s="7" t="s">
        <v>64</v>
      </c>
      <c r="F19" s="7" t="s">
        <v>88</v>
      </c>
      <c r="G19" s="10">
        <v>150</v>
      </c>
      <c r="H19" s="10">
        <v>0</v>
      </c>
      <c r="I19" s="49" t="s">
        <v>51</v>
      </c>
      <c r="J19" s="11">
        <v>150</v>
      </c>
      <c r="K19" s="11">
        <v>0</v>
      </c>
    </row>
    <row r="20" spans="1:11" ht="45.75" customHeight="1" hidden="1">
      <c r="A20" s="30">
        <v>601</v>
      </c>
      <c r="B20" s="24" t="s">
        <v>74</v>
      </c>
      <c r="C20" s="6" t="s">
        <v>28</v>
      </c>
      <c r="D20" s="6" t="s">
        <v>44</v>
      </c>
      <c r="E20" s="7"/>
      <c r="F20" s="7"/>
      <c r="G20" s="8">
        <f aca="true" t="shared" si="2" ref="G20:K22">G21</f>
        <v>0</v>
      </c>
      <c r="H20" s="8">
        <f t="shared" si="2"/>
        <v>0</v>
      </c>
      <c r="I20" s="48"/>
      <c r="J20" s="8">
        <f t="shared" si="2"/>
        <v>0</v>
      </c>
      <c r="K20" s="8">
        <f t="shared" si="2"/>
        <v>0</v>
      </c>
    </row>
    <row r="21" spans="1:11" ht="19.5" customHeight="1" hidden="1">
      <c r="A21" s="30">
        <v>601</v>
      </c>
      <c r="B21" s="24" t="s">
        <v>63</v>
      </c>
      <c r="C21" s="7" t="s">
        <v>28</v>
      </c>
      <c r="D21" s="7" t="s">
        <v>44</v>
      </c>
      <c r="E21" s="7" t="s">
        <v>66</v>
      </c>
      <c r="F21" s="7"/>
      <c r="G21" s="10">
        <f t="shared" si="2"/>
        <v>0</v>
      </c>
      <c r="H21" s="10">
        <f t="shared" si="2"/>
        <v>0</v>
      </c>
      <c r="I21" s="48"/>
      <c r="J21" s="10">
        <f t="shared" si="2"/>
        <v>0</v>
      </c>
      <c r="K21" s="10">
        <f t="shared" si="2"/>
        <v>0</v>
      </c>
    </row>
    <row r="22" spans="1:11" ht="43.5" customHeight="1" hidden="1">
      <c r="A22" s="30">
        <v>601</v>
      </c>
      <c r="B22" s="24" t="s">
        <v>69</v>
      </c>
      <c r="C22" s="7" t="s">
        <v>28</v>
      </c>
      <c r="D22" s="7" t="s">
        <v>44</v>
      </c>
      <c r="E22" s="7" t="s">
        <v>68</v>
      </c>
      <c r="F22" s="7"/>
      <c r="G22" s="10">
        <f t="shared" si="2"/>
        <v>0</v>
      </c>
      <c r="H22" s="10">
        <f t="shared" si="2"/>
        <v>0</v>
      </c>
      <c r="I22" s="48"/>
      <c r="J22" s="10">
        <f t="shared" si="2"/>
        <v>0</v>
      </c>
      <c r="K22" s="10">
        <f t="shared" si="2"/>
        <v>0</v>
      </c>
    </row>
    <row r="23" spans="1:11" ht="51" customHeight="1" hidden="1">
      <c r="A23" s="30">
        <v>601</v>
      </c>
      <c r="B23" s="24" t="s">
        <v>87</v>
      </c>
      <c r="C23" s="7" t="s">
        <v>28</v>
      </c>
      <c r="D23" s="7" t="s">
        <v>44</v>
      </c>
      <c r="E23" s="7" t="s">
        <v>68</v>
      </c>
      <c r="F23" s="7" t="s">
        <v>86</v>
      </c>
      <c r="G23" s="10"/>
      <c r="H23" s="11">
        <v>0</v>
      </c>
      <c r="I23" s="48"/>
      <c r="J23" s="10"/>
      <c r="K23" s="11">
        <v>0</v>
      </c>
    </row>
    <row r="24" spans="1:11" ht="31.5" customHeight="1">
      <c r="A24" s="30">
        <v>601</v>
      </c>
      <c r="B24" s="24" t="s">
        <v>10</v>
      </c>
      <c r="C24" s="6" t="s">
        <v>28</v>
      </c>
      <c r="D24" s="6" t="s">
        <v>52</v>
      </c>
      <c r="E24" s="7"/>
      <c r="F24" s="7"/>
      <c r="G24" s="8">
        <f>G25+G28</f>
        <v>20000</v>
      </c>
      <c r="H24" s="8">
        <f>H25+H28</f>
        <v>0</v>
      </c>
      <c r="I24" s="8" t="e">
        <f>I25+I28</f>
        <v>#VALUE!</v>
      </c>
      <c r="J24" s="8">
        <f>J25+J28</f>
        <v>21500</v>
      </c>
      <c r="K24" s="8">
        <f>K25+K28</f>
        <v>0</v>
      </c>
    </row>
    <row r="25" spans="1:11" ht="82.5" customHeight="1">
      <c r="A25" s="30">
        <v>601</v>
      </c>
      <c r="B25" s="24" t="s">
        <v>190</v>
      </c>
      <c r="C25" s="7" t="s">
        <v>28</v>
      </c>
      <c r="D25" s="7">
        <v>13</v>
      </c>
      <c r="E25" s="7" t="s">
        <v>70</v>
      </c>
      <c r="F25" s="7"/>
      <c r="G25" s="10">
        <f>G26</f>
        <v>6000</v>
      </c>
      <c r="H25" s="10">
        <f aca="true" t="shared" si="3" ref="H25:K26">H26</f>
        <v>0</v>
      </c>
      <c r="I25" s="10" t="str">
        <f t="shared" si="3"/>
        <v>221; 222; 223; 224; 225; 226; 290; 310; 340; 530 (без командировок)</v>
      </c>
      <c r="J25" s="10">
        <f t="shared" si="3"/>
        <v>6000</v>
      </c>
      <c r="K25" s="10">
        <f t="shared" si="3"/>
        <v>0</v>
      </c>
    </row>
    <row r="26" spans="1:11" ht="36" customHeight="1">
      <c r="A26" s="30">
        <v>601</v>
      </c>
      <c r="B26" s="24" t="s">
        <v>69</v>
      </c>
      <c r="C26" s="7" t="s">
        <v>28</v>
      </c>
      <c r="D26" s="7" t="s">
        <v>52</v>
      </c>
      <c r="E26" s="7" t="s">
        <v>65</v>
      </c>
      <c r="F26" s="7"/>
      <c r="G26" s="10">
        <f>G27</f>
        <v>6000</v>
      </c>
      <c r="H26" s="10">
        <f t="shared" si="3"/>
        <v>0</v>
      </c>
      <c r="I26" s="10" t="str">
        <f t="shared" si="3"/>
        <v>221; 222; 223; 224; 225; 226; 290; 310; 340; 530 (без командировок)</v>
      </c>
      <c r="J26" s="10">
        <f t="shared" si="3"/>
        <v>6000</v>
      </c>
      <c r="K26" s="10">
        <f t="shared" si="3"/>
        <v>0</v>
      </c>
    </row>
    <row r="27" spans="1:11" ht="69" customHeight="1">
      <c r="A27" s="30">
        <v>601</v>
      </c>
      <c r="B27" s="24" t="s">
        <v>87</v>
      </c>
      <c r="C27" s="7" t="s">
        <v>28</v>
      </c>
      <c r="D27" s="7">
        <v>13</v>
      </c>
      <c r="E27" s="7" t="s">
        <v>65</v>
      </c>
      <c r="F27" s="7" t="s">
        <v>86</v>
      </c>
      <c r="G27" s="10">
        <f>4000+2000</f>
        <v>6000</v>
      </c>
      <c r="H27" s="11">
        <v>0</v>
      </c>
      <c r="I27" s="49" t="s">
        <v>50</v>
      </c>
      <c r="J27" s="11">
        <f>4000+2000</f>
        <v>6000</v>
      </c>
      <c r="K27" s="11">
        <v>0</v>
      </c>
    </row>
    <row r="28" spans="1:11" ht="82.5" customHeight="1">
      <c r="A28" s="30">
        <v>601</v>
      </c>
      <c r="B28" s="24" t="s">
        <v>177</v>
      </c>
      <c r="C28" s="7" t="s">
        <v>28</v>
      </c>
      <c r="D28" s="7" t="s">
        <v>52</v>
      </c>
      <c r="E28" s="7" t="s">
        <v>94</v>
      </c>
      <c r="F28" s="7"/>
      <c r="G28" s="10">
        <f>SUM(G29:G30)</f>
        <v>14000</v>
      </c>
      <c r="H28" s="10">
        <f>SUM(H29:H30)</f>
        <v>0</v>
      </c>
      <c r="I28" s="10">
        <f>SUM(I29:I30)</f>
        <v>0</v>
      </c>
      <c r="J28" s="10">
        <f>SUM(J29:J30)</f>
        <v>15500</v>
      </c>
      <c r="K28" s="10">
        <f>SUM(K29:K30)</f>
        <v>0</v>
      </c>
    </row>
    <row r="29" spans="1:11" ht="22.5" customHeight="1">
      <c r="A29" s="30">
        <v>601</v>
      </c>
      <c r="B29" s="24" t="s">
        <v>97</v>
      </c>
      <c r="C29" s="7" t="s">
        <v>28</v>
      </c>
      <c r="D29" s="7">
        <v>13</v>
      </c>
      <c r="E29" s="7" t="s">
        <v>94</v>
      </c>
      <c r="F29" s="7" t="s">
        <v>95</v>
      </c>
      <c r="G29" s="10">
        <f>5000+2000</f>
        <v>7000</v>
      </c>
      <c r="H29" s="10">
        <v>0</v>
      </c>
      <c r="I29" s="48"/>
      <c r="J29" s="11">
        <f>5500+2000</f>
        <v>7500</v>
      </c>
      <c r="K29" s="11">
        <v>0</v>
      </c>
    </row>
    <row r="30" spans="1:11" ht="22.5" customHeight="1">
      <c r="A30" s="30">
        <v>601</v>
      </c>
      <c r="B30" s="24" t="s">
        <v>98</v>
      </c>
      <c r="C30" s="7" t="s">
        <v>28</v>
      </c>
      <c r="D30" s="7" t="s">
        <v>52</v>
      </c>
      <c r="E30" s="7" t="s">
        <v>94</v>
      </c>
      <c r="F30" s="7" t="s">
        <v>96</v>
      </c>
      <c r="G30" s="10">
        <v>7000</v>
      </c>
      <c r="H30" s="10">
        <v>0</v>
      </c>
      <c r="I30" s="48"/>
      <c r="J30" s="11">
        <v>8000</v>
      </c>
      <c r="K30" s="11">
        <v>0</v>
      </c>
    </row>
    <row r="31" spans="1:11" s="13" customFormat="1" ht="57.75" customHeight="1">
      <c r="A31" s="30">
        <v>601</v>
      </c>
      <c r="B31" s="24" t="s">
        <v>33</v>
      </c>
      <c r="C31" s="6" t="s">
        <v>31</v>
      </c>
      <c r="D31" s="6" t="s">
        <v>43</v>
      </c>
      <c r="E31" s="7"/>
      <c r="F31" s="7"/>
      <c r="G31" s="8">
        <f>G32+G35</f>
        <v>500</v>
      </c>
      <c r="H31" s="8">
        <f>H32+H35</f>
        <v>0</v>
      </c>
      <c r="I31" s="8" t="e">
        <f>I32+I35</f>
        <v>#VALUE!</v>
      </c>
      <c r="J31" s="8">
        <f>J32+J35</f>
        <v>500</v>
      </c>
      <c r="K31" s="8">
        <f>K32+K35</f>
        <v>0</v>
      </c>
    </row>
    <row r="32" spans="1:11" s="13" customFormat="1" ht="69" customHeight="1">
      <c r="A32" s="30">
        <v>601</v>
      </c>
      <c r="B32" s="24" t="s">
        <v>206</v>
      </c>
      <c r="C32" s="7" t="s">
        <v>31</v>
      </c>
      <c r="D32" s="7" t="s">
        <v>43</v>
      </c>
      <c r="E32" s="7" t="s">
        <v>107</v>
      </c>
      <c r="F32" s="7"/>
      <c r="G32" s="10">
        <f>G33</f>
        <v>200</v>
      </c>
      <c r="H32" s="10">
        <f aca="true" t="shared" si="4" ref="H32:K33">H33</f>
        <v>0</v>
      </c>
      <c r="I32" s="10">
        <f t="shared" si="4"/>
        <v>0</v>
      </c>
      <c r="J32" s="10">
        <f t="shared" si="4"/>
        <v>200</v>
      </c>
      <c r="K32" s="10">
        <f t="shared" si="4"/>
        <v>0</v>
      </c>
    </row>
    <row r="33" spans="1:11" s="13" customFormat="1" ht="38.25" customHeight="1">
      <c r="A33" s="30">
        <v>601</v>
      </c>
      <c r="B33" s="24" t="s">
        <v>69</v>
      </c>
      <c r="C33" s="7" t="s">
        <v>31</v>
      </c>
      <c r="D33" s="7" t="s">
        <v>43</v>
      </c>
      <c r="E33" s="7" t="s">
        <v>108</v>
      </c>
      <c r="F33" s="7"/>
      <c r="G33" s="10">
        <f>G34</f>
        <v>200</v>
      </c>
      <c r="H33" s="10">
        <f t="shared" si="4"/>
        <v>0</v>
      </c>
      <c r="I33" s="10">
        <f t="shared" si="4"/>
        <v>0</v>
      </c>
      <c r="J33" s="10">
        <f t="shared" si="4"/>
        <v>200</v>
      </c>
      <c r="K33" s="10">
        <f t="shared" si="4"/>
        <v>0</v>
      </c>
    </row>
    <row r="34" spans="1:11" s="13" customFormat="1" ht="57.75" customHeight="1">
      <c r="A34" s="30">
        <v>601</v>
      </c>
      <c r="B34" s="24" t="s">
        <v>87</v>
      </c>
      <c r="C34" s="7" t="s">
        <v>31</v>
      </c>
      <c r="D34" s="7" t="s">
        <v>43</v>
      </c>
      <c r="E34" s="7" t="s">
        <v>108</v>
      </c>
      <c r="F34" s="7" t="s">
        <v>86</v>
      </c>
      <c r="G34" s="10">
        <v>200</v>
      </c>
      <c r="H34" s="10">
        <v>0</v>
      </c>
      <c r="I34" s="48"/>
      <c r="J34" s="15">
        <v>200</v>
      </c>
      <c r="K34" s="15">
        <v>0</v>
      </c>
    </row>
    <row r="35" spans="1:11" s="13" customFormat="1" ht="80.25" customHeight="1">
      <c r="A35" s="30">
        <v>601</v>
      </c>
      <c r="B35" s="24" t="s">
        <v>106</v>
      </c>
      <c r="C35" s="7" t="s">
        <v>31</v>
      </c>
      <c r="D35" s="7" t="s">
        <v>43</v>
      </c>
      <c r="E35" s="7" t="s">
        <v>104</v>
      </c>
      <c r="F35" s="14"/>
      <c r="G35" s="10">
        <f>G36</f>
        <v>300</v>
      </c>
      <c r="H35" s="10">
        <f aca="true" t="shared" si="5" ref="H35:K36">H36</f>
        <v>0</v>
      </c>
      <c r="I35" s="10" t="str">
        <f t="shared" si="5"/>
        <v>221; 222; 223; 224; 225; 226; 290; 310; 340; 530 (без командировок)</v>
      </c>
      <c r="J35" s="10">
        <f t="shared" si="5"/>
        <v>300</v>
      </c>
      <c r="K35" s="10">
        <f t="shared" si="5"/>
        <v>0</v>
      </c>
    </row>
    <row r="36" spans="1:11" s="13" customFormat="1" ht="35.25" customHeight="1">
      <c r="A36" s="30">
        <v>601</v>
      </c>
      <c r="B36" s="24" t="s">
        <v>69</v>
      </c>
      <c r="C36" s="7" t="s">
        <v>31</v>
      </c>
      <c r="D36" s="7" t="s">
        <v>43</v>
      </c>
      <c r="E36" s="7" t="s">
        <v>105</v>
      </c>
      <c r="F36" s="14"/>
      <c r="G36" s="10">
        <f>G37</f>
        <v>300</v>
      </c>
      <c r="H36" s="10">
        <f t="shared" si="5"/>
        <v>0</v>
      </c>
      <c r="I36" s="10" t="str">
        <f t="shared" si="5"/>
        <v>221; 222; 223; 224; 225; 226; 290; 310; 340; 530 (без командировок)</v>
      </c>
      <c r="J36" s="10">
        <f t="shared" si="5"/>
        <v>300</v>
      </c>
      <c r="K36" s="10">
        <f t="shared" si="5"/>
        <v>0</v>
      </c>
    </row>
    <row r="37" spans="1:11" s="13" customFormat="1" ht="53.25" customHeight="1">
      <c r="A37" s="30">
        <v>601</v>
      </c>
      <c r="B37" s="24" t="s">
        <v>87</v>
      </c>
      <c r="C37" s="7" t="s">
        <v>31</v>
      </c>
      <c r="D37" s="7" t="s">
        <v>43</v>
      </c>
      <c r="E37" s="7" t="s">
        <v>105</v>
      </c>
      <c r="F37" s="7" t="s">
        <v>86</v>
      </c>
      <c r="G37" s="10">
        <v>300</v>
      </c>
      <c r="H37" s="15">
        <v>0</v>
      </c>
      <c r="I37" s="49" t="s">
        <v>50</v>
      </c>
      <c r="J37" s="15">
        <v>300</v>
      </c>
      <c r="K37" s="15">
        <v>0</v>
      </c>
    </row>
    <row r="38" spans="1:11" s="13" customFormat="1" ht="59.25" customHeight="1">
      <c r="A38" s="30">
        <v>601</v>
      </c>
      <c r="B38" s="24" t="s">
        <v>25</v>
      </c>
      <c r="C38" s="6" t="s">
        <v>31</v>
      </c>
      <c r="D38" s="6">
        <v>14</v>
      </c>
      <c r="E38" s="7"/>
      <c r="F38" s="7"/>
      <c r="G38" s="8">
        <f>G39+G42</f>
        <v>350</v>
      </c>
      <c r="H38" s="8">
        <f>H39+H42</f>
        <v>0</v>
      </c>
      <c r="I38" s="8">
        <f>I39+I42</f>
        <v>0</v>
      </c>
      <c r="J38" s="8">
        <f>J39+J42</f>
        <v>350</v>
      </c>
      <c r="K38" s="8">
        <f>K39+K42</f>
        <v>0</v>
      </c>
    </row>
    <row r="39" spans="1:11" s="13" customFormat="1" ht="60" customHeight="1">
      <c r="A39" s="30">
        <v>601</v>
      </c>
      <c r="B39" s="24" t="s">
        <v>207</v>
      </c>
      <c r="C39" s="7" t="s">
        <v>31</v>
      </c>
      <c r="D39" s="7">
        <v>14</v>
      </c>
      <c r="E39" s="7" t="s">
        <v>109</v>
      </c>
      <c r="F39" s="7"/>
      <c r="G39" s="10">
        <f>G40</f>
        <v>300</v>
      </c>
      <c r="H39" s="10">
        <f aca="true" t="shared" si="6" ref="H39:K40">H40</f>
        <v>0</v>
      </c>
      <c r="I39" s="10">
        <f t="shared" si="6"/>
        <v>0</v>
      </c>
      <c r="J39" s="10">
        <f t="shared" si="6"/>
        <v>300</v>
      </c>
      <c r="K39" s="10">
        <f t="shared" si="6"/>
        <v>0</v>
      </c>
    </row>
    <row r="40" spans="1:11" s="13" customFormat="1" ht="31.5" customHeight="1">
      <c r="A40" s="30">
        <v>601</v>
      </c>
      <c r="B40" s="24" t="s">
        <v>69</v>
      </c>
      <c r="C40" s="7" t="s">
        <v>31</v>
      </c>
      <c r="D40" s="7">
        <v>14</v>
      </c>
      <c r="E40" s="7" t="s">
        <v>110</v>
      </c>
      <c r="F40" s="7"/>
      <c r="G40" s="10">
        <f>G41</f>
        <v>300</v>
      </c>
      <c r="H40" s="10">
        <f t="shared" si="6"/>
        <v>0</v>
      </c>
      <c r="I40" s="10">
        <f t="shared" si="6"/>
        <v>0</v>
      </c>
      <c r="J40" s="10">
        <f t="shared" si="6"/>
        <v>300</v>
      </c>
      <c r="K40" s="10">
        <f t="shared" si="6"/>
        <v>0</v>
      </c>
    </row>
    <row r="41" spans="1:11" s="13" customFormat="1" ht="48" customHeight="1">
      <c r="A41" s="30">
        <v>601</v>
      </c>
      <c r="B41" s="24" t="s">
        <v>87</v>
      </c>
      <c r="C41" s="7" t="s">
        <v>31</v>
      </c>
      <c r="D41" s="7" t="s">
        <v>61</v>
      </c>
      <c r="E41" s="7" t="s">
        <v>110</v>
      </c>
      <c r="F41" s="7" t="s">
        <v>86</v>
      </c>
      <c r="G41" s="10">
        <v>300</v>
      </c>
      <c r="H41" s="11">
        <v>0</v>
      </c>
      <c r="I41" s="49"/>
      <c r="J41" s="15">
        <v>300</v>
      </c>
      <c r="K41" s="15">
        <v>0</v>
      </c>
    </row>
    <row r="42" spans="1:11" s="13" customFormat="1" ht="99.75" customHeight="1">
      <c r="A42" s="30">
        <v>601</v>
      </c>
      <c r="B42" s="24" t="s">
        <v>113</v>
      </c>
      <c r="C42" s="7" t="s">
        <v>31</v>
      </c>
      <c r="D42" s="7" t="s">
        <v>61</v>
      </c>
      <c r="E42" s="7" t="s">
        <v>111</v>
      </c>
      <c r="F42" s="7"/>
      <c r="G42" s="10">
        <f>G43</f>
        <v>50</v>
      </c>
      <c r="H42" s="10">
        <f>H43</f>
        <v>0</v>
      </c>
      <c r="I42" s="49"/>
      <c r="J42" s="10">
        <f>J43</f>
        <v>50</v>
      </c>
      <c r="K42" s="10">
        <f>K43</f>
        <v>0</v>
      </c>
    </row>
    <row r="43" spans="1:11" s="13" customFormat="1" ht="36.75" customHeight="1">
      <c r="A43" s="30">
        <v>601</v>
      </c>
      <c r="B43" s="24" t="s">
        <v>69</v>
      </c>
      <c r="C43" s="7" t="s">
        <v>31</v>
      </c>
      <c r="D43" s="7" t="s">
        <v>61</v>
      </c>
      <c r="E43" s="7" t="s">
        <v>112</v>
      </c>
      <c r="F43" s="7"/>
      <c r="G43" s="10">
        <f>G44</f>
        <v>50</v>
      </c>
      <c r="H43" s="10">
        <f>H44</f>
        <v>0</v>
      </c>
      <c r="I43" s="49"/>
      <c r="J43" s="10">
        <f>J44</f>
        <v>50</v>
      </c>
      <c r="K43" s="10">
        <f>K44</f>
        <v>0</v>
      </c>
    </row>
    <row r="44" spans="1:11" s="13" customFormat="1" ht="64.5" customHeight="1">
      <c r="A44" s="30">
        <v>601</v>
      </c>
      <c r="B44" s="24" t="s">
        <v>87</v>
      </c>
      <c r="C44" s="7" t="s">
        <v>31</v>
      </c>
      <c r="D44" s="7" t="s">
        <v>61</v>
      </c>
      <c r="E44" s="7" t="s">
        <v>112</v>
      </c>
      <c r="F44" s="7" t="s">
        <v>86</v>
      </c>
      <c r="G44" s="10">
        <v>50</v>
      </c>
      <c r="H44" s="11"/>
      <c r="I44" s="49"/>
      <c r="J44" s="10">
        <v>50</v>
      </c>
      <c r="K44" s="11">
        <v>0</v>
      </c>
    </row>
    <row r="45" spans="1:11" s="13" customFormat="1" ht="27.75" customHeight="1">
      <c r="A45" s="30">
        <v>601</v>
      </c>
      <c r="B45" s="24" t="s">
        <v>34</v>
      </c>
      <c r="C45" s="6" t="s">
        <v>29</v>
      </c>
      <c r="D45" s="6" t="s">
        <v>43</v>
      </c>
      <c r="E45" s="7"/>
      <c r="F45" s="7"/>
      <c r="G45" s="8">
        <f>G46</f>
        <v>614</v>
      </c>
      <c r="H45" s="8">
        <f>H46</f>
        <v>0</v>
      </c>
      <c r="I45" s="8">
        <f>I46</f>
        <v>0</v>
      </c>
      <c r="J45" s="8">
        <f>J46</f>
        <v>500</v>
      </c>
      <c r="K45" s="8">
        <f>K46</f>
        <v>0</v>
      </c>
    </row>
    <row r="46" spans="1:11" ht="69" customHeight="1">
      <c r="A46" s="30">
        <v>601</v>
      </c>
      <c r="B46" s="24" t="s">
        <v>208</v>
      </c>
      <c r="C46" s="7" t="s">
        <v>29</v>
      </c>
      <c r="D46" s="7" t="s">
        <v>43</v>
      </c>
      <c r="E46" s="7" t="s">
        <v>115</v>
      </c>
      <c r="F46" s="7"/>
      <c r="G46" s="10">
        <f>G47</f>
        <v>614</v>
      </c>
      <c r="H46" s="10">
        <f aca="true" t="shared" si="7" ref="H46:K47">H47</f>
        <v>0</v>
      </c>
      <c r="I46" s="10">
        <f t="shared" si="7"/>
        <v>0</v>
      </c>
      <c r="J46" s="10">
        <f t="shared" si="7"/>
        <v>500</v>
      </c>
      <c r="K46" s="10">
        <f t="shared" si="7"/>
        <v>0</v>
      </c>
    </row>
    <row r="47" spans="1:11" ht="35.25" customHeight="1">
      <c r="A47" s="30">
        <v>601</v>
      </c>
      <c r="B47" s="24" t="s">
        <v>69</v>
      </c>
      <c r="C47" s="7" t="s">
        <v>29</v>
      </c>
      <c r="D47" s="7" t="s">
        <v>43</v>
      </c>
      <c r="E47" s="7" t="s">
        <v>116</v>
      </c>
      <c r="F47" s="7"/>
      <c r="G47" s="10">
        <f>G48</f>
        <v>614</v>
      </c>
      <c r="H47" s="10">
        <f t="shared" si="7"/>
        <v>0</v>
      </c>
      <c r="I47" s="10">
        <f t="shared" si="7"/>
        <v>0</v>
      </c>
      <c r="J47" s="10">
        <f t="shared" si="7"/>
        <v>500</v>
      </c>
      <c r="K47" s="10">
        <f t="shared" si="7"/>
        <v>0</v>
      </c>
    </row>
    <row r="48" spans="1:11" ht="51" customHeight="1">
      <c r="A48" s="30">
        <v>601</v>
      </c>
      <c r="B48" s="24" t="s">
        <v>87</v>
      </c>
      <c r="C48" s="7" t="s">
        <v>29</v>
      </c>
      <c r="D48" s="7" t="s">
        <v>43</v>
      </c>
      <c r="E48" s="7" t="s">
        <v>116</v>
      </c>
      <c r="F48" s="7" t="s">
        <v>86</v>
      </c>
      <c r="G48" s="10">
        <v>614</v>
      </c>
      <c r="H48" s="10">
        <v>0</v>
      </c>
      <c r="I48" s="49"/>
      <c r="J48" s="11">
        <v>500</v>
      </c>
      <c r="K48" s="11">
        <v>0</v>
      </c>
    </row>
    <row r="49" spans="1:11" ht="37.5" customHeight="1">
      <c r="A49" s="30">
        <v>601</v>
      </c>
      <c r="B49" s="24" t="s">
        <v>174</v>
      </c>
      <c r="C49" s="6" t="s">
        <v>29</v>
      </c>
      <c r="D49" s="6" t="s">
        <v>173</v>
      </c>
      <c r="E49" s="7"/>
      <c r="F49" s="7"/>
      <c r="G49" s="8">
        <f aca="true" t="shared" si="8" ref="G49:K51">G50</f>
        <v>520.6</v>
      </c>
      <c r="H49" s="8">
        <f t="shared" si="8"/>
        <v>0</v>
      </c>
      <c r="I49" s="8">
        <f t="shared" si="8"/>
        <v>0</v>
      </c>
      <c r="J49" s="8">
        <f t="shared" si="8"/>
        <v>520.6</v>
      </c>
      <c r="K49" s="8">
        <f t="shared" si="8"/>
        <v>0</v>
      </c>
    </row>
    <row r="50" spans="1:11" ht="60" customHeight="1">
      <c r="A50" s="30">
        <v>601</v>
      </c>
      <c r="B50" s="24" t="s">
        <v>209</v>
      </c>
      <c r="C50" s="7" t="s">
        <v>29</v>
      </c>
      <c r="D50" s="7" t="s">
        <v>173</v>
      </c>
      <c r="E50" s="7" t="s">
        <v>175</v>
      </c>
      <c r="F50" s="7"/>
      <c r="G50" s="10">
        <f t="shared" si="8"/>
        <v>520.6</v>
      </c>
      <c r="H50" s="10">
        <f t="shared" si="8"/>
        <v>0</v>
      </c>
      <c r="I50" s="10">
        <f t="shared" si="8"/>
        <v>0</v>
      </c>
      <c r="J50" s="10">
        <f t="shared" si="8"/>
        <v>520.6</v>
      </c>
      <c r="K50" s="10">
        <f t="shared" si="8"/>
        <v>0</v>
      </c>
    </row>
    <row r="51" spans="1:11" ht="38.25" customHeight="1">
      <c r="A51" s="30">
        <v>601</v>
      </c>
      <c r="B51" s="24" t="s">
        <v>69</v>
      </c>
      <c r="C51" s="7" t="s">
        <v>29</v>
      </c>
      <c r="D51" s="7" t="s">
        <v>173</v>
      </c>
      <c r="E51" s="7" t="s">
        <v>176</v>
      </c>
      <c r="F51" s="7"/>
      <c r="G51" s="10">
        <f t="shared" si="8"/>
        <v>520.6</v>
      </c>
      <c r="H51" s="10">
        <f t="shared" si="8"/>
        <v>0</v>
      </c>
      <c r="I51" s="10">
        <f t="shared" si="8"/>
        <v>0</v>
      </c>
      <c r="J51" s="10">
        <f t="shared" si="8"/>
        <v>520.6</v>
      </c>
      <c r="K51" s="10">
        <f t="shared" si="8"/>
        <v>0</v>
      </c>
    </row>
    <row r="52" spans="1:11" ht="51.75" customHeight="1">
      <c r="A52" s="30">
        <v>601</v>
      </c>
      <c r="B52" s="24" t="s">
        <v>87</v>
      </c>
      <c r="C52" s="7" t="s">
        <v>29</v>
      </c>
      <c r="D52" s="7" t="s">
        <v>173</v>
      </c>
      <c r="E52" s="7" t="s">
        <v>176</v>
      </c>
      <c r="F52" s="7" t="s">
        <v>86</v>
      </c>
      <c r="G52" s="10">
        <v>520.6</v>
      </c>
      <c r="H52" s="10">
        <v>0</v>
      </c>
      <c r="I52" s="49"/>
      <c r="J52" s="11">
        <v>520.6</v>
      </c>
      <c r="K52" s="11">
        <v>0</v>
      </c>
    </row>
    <row r="53" spans="1:11" s="13" customFormat="1" ht="24.75" customHeight="1">
      <c r="A53" s="30">
        <v>601</v>
      </c>
      <c r="B53" s="24" t="s">
        <v>21</v>
      </c>
      <c r="C53" s="6" t="s">
        <v>44</v>
      </c>
      <c r="D53" s="6" t="s">
        <v>42</v>
      </c>
      <c r="E53" s="7"/>
      <c r="F53" s="7"/>
      <c r="G53" s="8">
        <f aca="true" t="shared" si="9" ref="G53:K55">G54</f>
        <v>30000</v>
      </c>
      <c r="H53" s="8">
        <f t="shared" si="9"/>
        <v>0</v>
      </c>
      <c r="I53" s="48"/>
      <c r="J53" s="8">
        <f t="shared" si="9"/>
        <v>30000</v>
      </c>
      <c r="K53" s="8">
        <f t="shared" si="9"/>
        <v>0</v>
      </c>
    </row>
    <row r="54" spans="1:11" s="13" customFormat="1" ht="85.5" customHeight="1">
      <c r="A54" s="30">
        <v>601</v>
      </c>
      <c r="B54" s="24" t="s">
        <v>190</v>
      </c>
      <c r="C54" s="7" t="s">
        <v>44</v>
      </c>
      <c r="D54" s="7" t="s">
        <v>42</v>
      </c>
      <c r="E54" s="7" t="s">
        <v>70</v>
      </c>
      <c r="F54" s="7"/>
      <c r="G54" s="10">
        <f>G55</f>
        <v>30000</v>
      </c>
      <c r="H54" s="10">
        <f t="shared" si="9"/>
        <v>0</v>
      </c>
      <c r="I54" s="10" t="str">
        <f t="shared" si="9"/>
        <v>221; 222; 223; 224; 225; 226; 290; 310; 340; 530 (без командировок)</v>
      </c>
      <c r="J54" s="10">
        <f t="shared" si="9"/>
        <v>30000</v>
      </c>
      <c r="K54" s="10">
        <f t="shared" si="9"/>
        <v>0</v>
      </c>
    </row>
    <row r="55" spans="1:11" s="13" customFormat="1" ht="81" customHeight="1">
      <c r="A55" s="30">
        <v>601</v>
      </c>
      <c r="B55" s="24" t="s">
        <v>177</v>
      </c>
      <c r="C55" s="7" t="s">
        <v>44</v>
      </c>
      <c r="D55" s="7" t="s">
        <v>42</v>
      </c>
      <c r="E55" s="7" t="s">
        <v>94</v>
      </c>
      <c r="F55" s="7"/>
      <c r="G55" s="10">
        <f>G56</f>
        <v>30000</v>
      </c>
      <c r="H55" s="10">
        <f t="shared" si="9"/>
        <v>0</v>
      </c>
      <c r="I55" s="10" t="str">
        <f t="shared" si="9"/>
        <v>221; 222; 223; 224; 225; 226; 290; 310; 340; 530 (без командировок)</v>
      </c>
      <c r="J55" s="10">
        <f t="shared" si="9"/>
        <v>30000</v>
      </c>
      <c r="K55" s="10">
        <f t="shared" si="9"/>
        <v>0</v>
      </c>
    </row>
    <row r="56" spans="1:11" ht="21" customHeight="1">
      <c r="A56" s="30">
        <v>601</v>
      </c>
      <c r="B56" s="24" t="s">
        <v>97</v>
      </c>
      <c r="C56" s="7" t="s">
        <v>13</v>
      </c>
      <c r="D56" s="7" t="s">
        <v>7</v>
      </c>
      <c r="E56" s="7" t="s">
        <v>94</v>
      </c>
      <c r="F56" s="7" t="s">
        <v>95</v>
      </c>
      <c r="G56" s="10">
        <v>30000</v>
      </c>
      <c r="H56" s="11">
        <v>0</v>
      </c>
      <c r="I56" s="49" t="s">
        <v>50</v>
      </c>
      <c r="J56" s="11">
        <v>30000</v>
      </c>
      <c r="K56" s="11">
        <v>0</v>
      </c>
    </row>
    <row r="57" spans="1:11" ht="39" customHeight="1">
      <c r="A57" s="30">
        <v>601</v>
      </c>
      <c r="B57" s="24" t="s">
        <v>22</v>
      </c>
      <c r="C57" s="6" t="s">
        <v>44</v>
      </c>
      <c r="D57" s="6" t="s">
        <v>27</v>
      </c>
      <c r="E57" s="7"/>
      <c r="F57" s="7"/>
      <c r="G57" s="8">
        <f aca="true" t="shared" si="10" ref="G57:K59">G58</f>
        <v>200</v>
      </c>
      <c r="H57" s="8">
        <f t="shared" si="10"/>
        <v>0</v>
      </c>
      <c r="I57" s="8">
        <f t="shared" si="10"/>
        <v>0</v>
      </c>
      <c r="J57" s="8">
        <f t="shared" si="10"/>
        <v>200</v>
      </c>
      <c r="K57" s="8">
        <f t="shared" si="10"/>
        <v>0</v>
      </c>
    </row>
    <row r="58" spans="1:11" ht="76.5" customHeight="1">
      <c r="A58" s="30">
        <v>601</v>
      </c>
      <c r="B58" s="24" t="s">
        <v>210</v>
      </c>
      <c r="C58" s="7" t="s">
        <v>44</v>
      </c>
      <c r="D58" s="7" t="s">
        <v>27</v>
      </c>
      <c r="E58" s="7" t="s">
        <v>142</v>
      </c>
      <c r="F58" s="7"/>
      <c r="G58" s="10">
        <f t="shared" si="10"/>
        <v>200</v>
      </c>
      <c r="H58" s="10">
        <f t="shared" si="10"/>
        <v>0</v>
      </c>
      <c r="I58" s="10">
        <f t="shared" si="10"/>
        <v>0</v>
      </c>
      <c r="J58" s="10">
        <f t="shared" si="10"/>
        <v>200</v>
      </c>
      <c r="K58" s="10">
        <f t="shared" si="10"/>
        <v>0</v>
      </c>
    </row>
    <row r="59" spans="1:13" ht="36" customHeight="1">
      <c r="A59" s="30">
        <v>601</v>
      </c>
      <c r="B59" s="24" t="s">
        <v>69</v>
      </c>
      <c r="C59" s="7" t="s">
        <v>44</v>
      </c>
      <c r="D59" s="7" t="s">
        <v>27</v>
      </c>
      <c r="E59" s="7" t="s">
        <v>141</v>
      </c>
      <c r="F59" s="7"/>
      <c r="G59" s="10">
        <f t="shared" si="10"/>
        <v>200</v>
      </c>
      <c r="H59" s="10">
        <f t="shared" si="10"/>
        <v>0</v>
      </c>
      <c r="I59" s="10">
        <f t="shared" si="10"/>
        <v>0</v>
      </c>
      <c r="J59" s="10">
        <f t="shared" si="10"/>
        <v>200</v>
      </c>
      <c r="K59" s="10">
        <f t="shared" si="10"/>
        <v>0</v>
      </c>
      <c r="L59" s="17"/>
      <c r="M59" s="17"/>
    </row>
    <row r="60" spans="1:13" ht="54.75" customHeight="1">
      <c r="A60" s="30">
        <v>601</v>
      </c>
      <c r="B60" s="24" t="s">
        <v>87</v>
      </c>
      <c r="C60" s="7" t="s">
        <v>44</v>
      </c>
      <c r="D60" s="7" t="s">
        <v>27</v>
      </c>
      <c r="E60" s="7" t="s">
        <v>141</v>
      </c>
      <c r="F60" s="7" t="s">
        <v>86</v>
      </c>
      <c r="G60" s="10">
        <v>200</v>
      </c>
      <c r="H60" s="11">
        <v>0</v>
      </c>
      <c r="I60" s="49"/>
      <c r="J60" s="47">
        <v>200</v>
      </c>
      <c r="K60" s="47">
        <v>0</v>
      </c>
      <c r="L60" s="17"/>
      <c r="M60" s="17"/>
    </row>
    <row r="61" spans="1:13" ht="21.75" customHeight="1">
      <c r="A61" s="30">
        <v>601</v>
      </c>
      <c r="B61" s="9" t="s">
        <v>15</v>
      </c>
      <c r="C61" s="6" t="s">
        <v>44</v>
      </c>
      <c r="D61" s="6" t="s">
        <v>44</v>
      </c>
      <c r="E61" s="7"/>
      <c r="F61" s="7"/>
      <c r="G61" s="8">
        <f>G62</f>
        <v>2000</v>
      </c>
      <c r="H61" s="8">
        <f>H62</f>
        <v>0</v>
      </c>
      <c r="I61" s="8" t="str">
        <f>I62</f>
        <v>221; 222; 223; 224; 225; 226; 290; 310; 340; 530 (без командировок)</v>
      </c>
      <c r="J61" s="8">
        <f>J62</f>
        <v>2000</v>
      </c>
      <c r="K61" s="8">
        <f>K62</f>
        <v>0</v>
      </c>
      <c r="L61" s="17"/>
      <c r="M61" s="17"/>
    </row>
    <row r="62" spans="1:13" ht="86.25" customHeight="1">
      <c r="A62" s="30">
        <v>601</v>
      </c>
      <c r="B62" s="9" t="s">
        <v>211</v>
      </c>
      <c r="C62" s="7" t="s">
        <v>44</v>
      </c>
      <c r="D62" s="7" t="s">
        <v>44</v>
      </c>
      <c r="E62" s="7" t="s">
        <v>143</v>
      </c>
      <c r="F62" s="7"/>
      <c r="G62" s="10">
        <f>G63</f>
        <v>2000</v>
      </c>
      <c r="H62" s="10">
        <f aca="true" t="shared" si="11" ref="H62:K63">H63</f>
        <v>0</v>
      </c>
      <c r="I62" s="10" t="str">
        <f t="shared" si="11"/>
        <v>221; 222; 223; 224; 225; 226; 290; 310; 340; 530 (без командировок)</v>
      </c>
      <c r="J62" s="10">
        <f t="shared" si="11"/>
        <v>2000</v>
      </c>
      <c r="K62" s="10">
        <f t="shared" si="11"/>
        <v>0</v>
      </c>
      <c r="L62" s="17"/>
      <c r="M62" s="17"/>
    </row>
    <row r="63" spans="1:13" ht="81.75" customHeight="1">
      <c r="A63" s="30">
        <v>601</v>
      </c>
      <c r="B63" s="9" t="s">
        <v>177</v>
      </c>
      <c r="C63" s="7" t="s">
        <v>44</v>
      </c>
      <c r="D63" s="7" t="s">
        <v>44</v>
      </c>
      <c r="E63" s="7" t="s">
        <v>144</v>
      </c>
      <c r="F63" s="7"/>
      <c r="G63" s="10">
        <f>G64</f>
        <v>2000</v>
      </c>
      <c r="H63" s="10">
        <f t="shared" si="11"/>
        <v>0</v>
      </c>
      <c r="I63" s="10" t="str">
        <f t="shared" si="11"/>
        <v>221; 222; 223; 224; 225; 226; 290; 310; 340; 530 (без командировок)</v>
      </c>
      <c r="J63" s="10">
        <f t="shared" si="11"/>
        <v>2000</v>
      </c>
      <c r="K63" s="10">
        <f t="shared" si="11"/>
        <v>0</v>
      </c>
      <c r="L63" s="17"/>
      <c r="M63" s="17"/>
    </row>
    <row r="64" spans="1:13" ht="18" customHeight="1">
      <c r="A64" s="30">
        <v>601</v>
      </c>
      <c r="B64" s="9" t="s">
        <v>97</v>
      </c>
      <c r="C64" s="7" t="s">
        <v>44</v>
      </c>
      <c r="D64" s="7" t="s">
        <v>44</v>
      </c>
      <c r="E64" s="7" t="s">
        <v>144</v>
      </c>
      <c r="F64" s="7" t="s">
        <v>95</v>
      </c>
      <c r="G64" s="10">
        <v>2000</v>
      </c>
      <c r="H64" s="10">
        <v>0</v>
      </c>
      <c r="I64" s="49" t="s">
        <v>50</v>
      </c>
      <c r="J64" s="11">
        <v>2000</v>
      </c>
      <c r="K64" s="11">
        <v>0</v>
      </c>
      <c r="L64" s="17"/>
      <c r="M64" s="17"/>
    </row>
    <row r="65" spans="1:11" s="13" customFormat="1" ht="29.25" customHeight="1">
      <c r="A65" s="30">
        <v>601</v>
      </c>
      <c r="B65" s="33" t="s">
        <v>181</v>
      </c>
      <c r="C65" s="6" t="s">
        <v>44</v>
      </c>
      <c r="D65" s="6" t="s">
        <v>43</v>
      </c>
      <c r="E65" s="7"/>
      <c r="F65" s="7"/>
      <c r="G65" s="8">
        <f aca="true" t="shared" si="12" ref="G65:K67">G66</f>
        <v>700</v>
      </c>
      <c r="H65" s="8">
        <f t="shared" si="12"/>
        <v>0</v>
      </c>
      <c r="I65" s="8">
        <f t="shared" si="12"/>
        <v>0</v>
      </c>
      <c r="J65" s="8">
        <f t="shared" si="12"/>
        <v>700</v>
      </c>
      <c r="K65" s="8">
        <f t="shared" si="12"/>
        <v>0</v>
      </c>
    </row>
    <row r="66" spans="1:11" s="13" customFormat="1" ht="80.25" customHeight="1">
      <c r="A66" s="30">
        <v>601</v>
      </c>
      <c r="B66" s="9" t="s">
        <v>106</v>
      </c>
      <c r="C66" s="7" t="s">
        <v>44</v>
      </c>
      <c r="D66" s="7" t="s">
        <v>43</v>
      </c>
      <c r="E66" s="7" t="s">
        <v>104</v>
      </c>
      <c r="F66" s="7"/>
      <c r="G66" s="10">
        <f t="shared" si="12"/>
        <v>700</v>
      </c>
      <c r="H66" s="10">
        <f t="shared" si="12"/>
        <v>0</v>
      </c>
      <c r="I66" s="10">
        <f t="shared" si="12"/>
        <v>0</v>
      </c>
      <c r="J66" s="10">
        <f t="shared" si="12"/>
        <v>700</v>
      </c>
      <c r="K66" s="10">
        <f t="shared" si="12"/>
        <v>0</v>
      </c>
    </row>
    <row r="67" spans="1:11" s="13" customFormat="1" ht="83.25" customHeight="1">
      <c r="A67" s="30">
        <v>601</v>
      </c>
      <c r="B67" s="9" t="s">
        <v>177</v>
      </c>
      <c r="C67" s="7" t="s">
        <v>44</v>
      </c>
      <c r="D67" s="7" t="s">
        <v>43</v>
      </c>
      <c r="E67" s="7" t="s">
        <v>202</v>
      </c>
      <c r="F67" s="7"/>
      <c r="G67" s="10">
        <f t="shared" si="12"/>
        <v>700</v>
      </c>
      <c r="H67" s="10">
        <f t="shared" si="12"/>
        <v>0</v>
      </c>
      <c r="I67" s="10">
        <f t="shared" si="12"/>
        <v>0</v>
      </c>
      <c r="J67" s="10">
        <f t="shared" si="12"/>
        <v>700</v>
      </c>
      <c r="K67" s="10">
        <f t="shared" si="12"/>
        <v>0</v>
      </c>
    </row>
    <row r="68" spans="1:11" s="13" customFormat="1" ht="28.5" customHeight="1">
      <c r="A68" s="30">
        <v>601</v>
      </c>
      <c r="B68" s="9" t="s">
        <v>98</v>
      </c>
      <c r="C68" s="7" t="s">
        <v>44</v>
      </c>
      <c r="D68" s="7" t="s">
        <v>43</v>
      </c>
      <c r="E68" s="7" t="s">
        <v>202</v>
      </c>
      <c r="F68" s="7" t="s">
        <v>96</v>
      </c>
      <c r="G68" s="10">
        <v>700</v>
      </c>
      <c r="H68" s="10">
        <v>0</v>
      </c>
      <c r="I68" s="48"/>
      <c r="J68" s="15">
        <v>700</v>
      </c>
      <c r="K68" s="15">
        <v>0</v>
      </c>
    </row>
    <row r="69" spans="1:11" s="13" customFormat="1" ht="17.25" customHeight="1">
      <c r="A69" s="30">
        <v>601</v>
      </c>
      <c r="B69" s="24" t="s">
        <v>17</v>
      </c>
      <c r="C69" s="6">
        <v>10</v>
      </c>
      <c r="D69" s="6" t="s">
        <v>5</v>
      </c>
      <c r="E69" s="7"/>
      <c r="F69" s="7"/>
      <c r="G69" s="8">
        <f>G70+G73</f>
        <v>1541.8905</v>
      </c>
      <c r="H69" s="8">
        <f>H70+H73</f>
        <v>0</v>
      </c>
      <c r="I69" s="8">
        <f>I70+I73</f>
        <v>0</v>
      </c>
      <c r="J69" s="8">
        <f>J70+J73</f>
        <v>1391.8905</v>
      </c>
      <c r="K69" s="8">
        <f>K70+K73</f>
        <v>0</v>
      </c>
    </row>
    <row r="70" spans="1:11" s="13" customFormat="1" ht="62.25" customHeight="1">
      <c r="A70" s="30">
        <v>601</v>
      </c>
      <c r="B70" s="24" t="s">
        <v>159</v>
      </c>
      <c r="C70" s="7" t="s">
        <v>30</v>
      </c>
      <c r="D70" s="7" t="s">
        <v>31</v>
      </c>
      <c r="E70" s="7" t="s">
        <v>157</v>
      </c>
      <c r="F70" s="7"/>
      <c r="G70" s="10">
        <f>G71</f>
        <v>150</v>
      </c>
      <c r="H70" s="10">
        <f aca="true" t="shared" si="13" ref="H70:K71">H71</f>
        <v>0</v>
      </c>
      <c r="I70" s="10">
        <f t="shared" si="13"/>
        <v>0</v>
      </c>
      <c r="J70" s="10">
        <f t="shared" si="13"/>
        <v>0</v>
      </c>
      <c r="K70" s="10">
        <f t="shared" si="13"/>
        <v>0</v>
      </c>
    </row>
    <row r="71" spans="1:11" s="13" customFormat="1" ht="20.25" customHeight="1">
      <c r="A71" s="30">
        <v>601</v>
      </c>
      <c r="B71" s="24" t="s">
        <v>17</v>
      </c>
      <c r="C71" s="7" t="s">
        <v>30</v>
      </c>
      <c r="D71" s="7" t="s">
        <v>31</v>
      </c>
      <c r="E71" s="7" t="s">
        <v>158</v>
      </c>
      <c r="F71" s="7"/>
      <c r="G71" s="10">
        <f>G72</f>
        <v>150</v>
      </c>
      <c r="H71" s="10">
        <f t="shared" si="13"/>
        <v>0</v>
      </c>
      <c r="I71" s="10">
        <f t="shared" si="13"/>
        <v>0</v>
      </c>
      <c r="J71" s="10">
        <f t="shared" si="13"/>
        <v>0</v>
      </c>
      <c r="K71" s="10">
        <f t="shared" si="13"/>
        <v>0</v>
      </c>
    </row>
    <row r="72" spans="1:11" s="13" customFormat="1" ht="33" customHeight="1">
      <c r="A72" s="30">
        <v>601</v>
      </c>
      <c r="B72" s="24" t="s">
        <v>156</v>
      </c>
      <c r="C72" s="7" t="s">
        <v>30</v>
      </c>
      <c r="D72" s="7" t="s">
        <v>31</v>
      </c>
      <c r="E72" s="7" t="s">
        <v>158</v>
      </c>
      <c r="F72" s="7" t="s">
        <v>154</v>
      </c>
      <c r="G72" s="10">
        <v>150</v>
      </c>
      <c r="H72" s="10">
        <v>0</v>
      </c>
      <c r="I72" s="48"/>
      <c r="J72" s="15">
        <v>0</v>
      </c>
      <c r="K72" s="15">
        <v>0</v>
      </c>
    </row>
    <row r="73" spans="1:11" s="13" customFormat="1" ht="50.25" customHeight="1">
      <c r="A73" s="30">
        <v>601</v>
      </c>
      <c r="B73" s="24" t="s">
        <v>155</v>
      </c>
      <c r="C73" s="7">
        <v>10</v>
      </c>
      <c r="D73" s="7" t="s">
        <v>31</v>
      </c>
      <c r="E73" s="7" t="s">
        <v>152</v>
      </c>
      <c r="F73" s="7"/>
      <c r="G73" s="10">
        <f>G74</f>
        <v>1391.8905</v>
      </c>
      <c r="H73" s="10">
        <f aca="true" t="shared" si="14" ref="H73:K74">H74</f>
        <v>0</v>
      </c>
      <c r="I73" s="10">
        <f t="shared" si="14"/>
        <v>0</v>
      </c>
      <c r="J73" s="10">
        <f t="shared" si="14"/>
        <v>1391.8905</v>
      </c>
      <c r="K73" s="10">
        <f t="shared" si="14"/>
        <v>0</v>
      </c>
    </row>
    <row r="74" spans="1:11" s="13" customFormat="1" ht="24" customHeight="1">
      <c r="A74" s="30">
        <v>601</v>
      </c>
      <c r="B74" s="24" t="s">
        <v>17</v>
      </c>
      <c r="C74" s="7">
        <v>10</v>
      </c>
      <c r="D74" s="7" t="s">
        <v>31</v>
      </c>
      <c r="E74" s="7" t="s">
        <v>153</v>
      </c>
      <c r="F74" s="7"/>
      <c r="G74" s="10">
        <f>G75</f>
        <v>1391.8905</v>
      </c>
      <c r="H74" s="10">
        <f t="shared" si="14"/>
        <v>0</v>
      </c>
      <c r="I74" s="10">
        <f t="shared" si="14"/>
        <v>0</v>
      </c>
      <c r="J74" s="10">
        <f t="shared" si="14"/>
        <v>1391.8905</v>
      </c>
      <c r="K74" s="10">
        <f t="shared" si="14"/>
        <v>0</v>
      </c>
    </row>
    <row r="75" spans="1:11" s="13" customFormat="1" ht="36" customHeight="1">
      <c r="A75" s="30">
        <v>601</v>
      </c>
      <c r="B75" s="24" t="s">
        <v>156</v>
      </c>
      <c r="C75" s="7" t="s">
        <v>30</v>
      </c>
      <c r="D75" s="7" t="s">
        <v>31</v>
      </c>
      <c r="E75" s="7" t="s">
        <v>153</v>
      </c>
      <c r="F75" s="7" t="s">
        <v>154</v>
      </c>
      <c r="G75" s="10">
        <v>1391.8905</v>
      </c>
      <c r="H75" s="15">
        <v>0</v>
      </c>
      <c r="I75" s="49"/>
      <c r="J75" s="15">
        <v>1391.8905</v>
      </c>
      <c r="K75" s="15">
        <v>0</v>
      </c>
    </row>
    <row r="76" spans="1:11" s="13" customFormat="1" ht="37.5" customHeight="1">
      <c r="A76" s="30">
        <v>601</v>
      </c>
      <c r="B76" s="24" t="s">
        <v>18</v>
      </c>
      <c r="C76" s="6">
        <v>10</v>
      </c>
      <c r="D76" s="6" t="s">
        <v>40</v>
      </c>
      <c r="E76" s="7"/>
      <c r="F76" s="7"/>
      <c r="G76" s="8">
        <f aca="true" t="shared" si="15" ref="G76:K78">G77</f>
        <v>71</v>
      </c>
      <c r="H76" s="8">
        <f t="shared" si="15"/>
        <v>0</v>
      </c>
      <c r="I76" s="48"/>
      <c r="J76" s="8">
        <f t="shared" si="15"/>
        <v>0</v>
      </c>
      <c r="K76" s="8">
        <f t="shared" si="15"/>
        <v>0</v>
      </c>
    </row>
    <row r="77" spans="1:11" ht="60" customHeight="1">
      <c r="A77" s="30">
        <v>601</v>
      </c>
      <c r="B77" s="24" t="s">
        <v>164</v>
      </c>
      <c r="C77" s="7" t="s">
        <v>30</v>
      </c>
      <c r="D77" s="7" t="s">
        <v>40</v>
      </c>
      <c r="E77" s="7" t="s">
        <v>162</v>
      </c>
      <c r="F77" s="7"/>
      <c r="G77" s="10">
        <f>G78</f>
        <v>71</v>
      </c>
      <c r="H77" s="10">
        <f t="shared" si="15"/>
        <v>0</v>
      </c>
      <c r="I77" s="10" t="str">
        <f t="shared" si="15"/>
        <v>221; 222; 223; 224; 225; 226; 290; 310; 340; 530 (без командировок)</v>
      </c>
      <c r="J77" s="10">
        <f t="shared" si="15"/>
        <v>0</v>
      </c>
      <c r="K77" s="10">
        <f t="shared" si="15"/>
        <v>0</v>
      </c>
    </row>
    <row r="78" spans="1:11" ht="40.5" customHeight="1">
      <c r="A78" s="30">
        <v>601</v>
      </c>
      <c r="B78" s="24" t="s">
        <v>69</v>
      </c>
      <c r="C78" s="7" t="s">
        <v>30</v>
      </c>
      <c r="D78" s="7" t="s">
        <v>40</v>
      </c>
      <c r="E78" s="7" t="s">
        <v>163</v>
      </c>
      <c r="F78" s="7"/>
      <c r="G78" s="10">
        <f>G79</f>
        <v>71</v>
      </c>
      <c r="H78" s="10">
        <f t="shared" si="15"/>
        <v>0</v>
      </c>
      <c r="I78" s="10" t="str">
        <f t="shared" si="15"/>
        <v>221; 222; 223; 224; 225; 226; 290; 310; 340; 530 (без командировок)</v>
      </c>
      <c r="J78" s="10">
        <f t="shared" si="15"/>
        <v>0</v>
      </c>
      <c r="K78" s="10">
        <f t="shared" si="15"/>
        <v>0</v>
      </c>
    </row>
    <row r="79" spans="1:11" ht="65.25" customHeight="1">
      <c r="A79" s="30">
        <v>601</v>
      </c>
      <c r="B79" s="24" t="s">
        <v>87</v>
      </c>
      <c r="C79" s="7">
        <v>10</v>
      </c>
      <c r="D79" s="7" t="s">
        <v>40</v>
      </c>
      <c r="E79" s="7" t="s">
        <v>163</v>
      </c>
      <c r="F79" s="7" t="s">
        <v>86</v>
      </c>
      <c r="G79" s="10">
        <v>71</v>
      </c>
      <c r="H79" s="11">
        <v>0</v>
      </c>
      <c r="I79" s="49" t="s">
        <v>50</v>
      </c>
      <c r="J79" s="11">
        <v>0</v>
      </c>
      <c r="K79" s="11">
        <v>0</v>
      </c>
    </row>
    <row r="80" spans="1:11" s="13" customFormat="1" ht="19.5" customHeight="1">
      <c r="A80" s="30">
        <v>601</v>
      </c>
      <c r="B80" s="24" t="s">
        <v>38</v>
      </c>
      <c r="C80" s="6">
        <v>11</v>
      </c>
      <c r="D80" s="6" t="s">
        <v>28</v>
      </c>
      <c r="E80" s="7"/>
      <c r="F80" s="7"/>
      <c r="G80" s="8">
        <f>G81+G84</f>
        <v>24000</v>
      </c>
      <c r="H80" s="8">
        <f>H81+H84</f>
        <v>0</v>
      </c>
      <c r="I80" s="8">
        <f>I81+I84</f>
        <v>0</v>
      </c>
      <c r="J80" s="8">
        <f>J81+J84</f>
        <v>24000</v>
      </c>
      <c r="K80" s="8">
        <f>K81+K84</f>
        <v>0</v>
      </c>
    </row>
    <row r="81" spans="1:11" ht="64.5" customHeight="1">
      <c r="A81" s="30">
        <v>601</v>
      </c>
      <c r="B81" s="24" t="s">
        <v>205</v>
      </c>
      <c r="C81" s="7">
        <v>11</v>
      </c>
      <c r="D81" s="7" t="s">
        <v>28</v>
      </c>
      <c r="E81" s="7" t="s">
        <v>41</v>
      </c>
      <c r="F81" s="7"/>
      <c r="G81" s="10">
        <f>G82</f>
        <v>4000</v>
      </c>
      <c r="H81" s="10">
        <f aca="true" t="shared" si="16" ref="H81:K82">H82</f>
        <v>0</v>
      </c>
      <c r="I81" s="10">
        <f t="shared" si="16"/>
        <v>0</v>
      </c>
      <c r="J81" s="10">
        <f t="shared" si="16"/>
        <v>4000</v>
      </c>
      <c r="K81" s="10">
        <f t="shared" si="16"/>
        <v>0</v>
      </c>
    </row>
    <row r="82" spans="1:11" ht="36.75" customHeight="1">
      <c r="A82" s="30">
        <v>601</v>
      </c>
      <c r="B82" s="24" t="s">
        <v>69</v>
      </c>
      <c r="C82" s="7">
        <v>11</v>
      </c>
      <c r="D82" s="7" t="s">
        <v>28</v>
      </c>
      <c r="E82" s="7" t="s">
        <v>165</v>
      </c>
      <c r="F82" s="7"/>
      <c r="G82" s="10">
        <f>G83</f>
        <v>4000</v>
      </c>
      <c r="H82" s="10">
        <f t="shared" si="16"/>
        <v>0</v>
      </c>
      <c r="I82" s="10">
        <f t="shared" si="16"/>
        <v>0</v>
      </c>
      <c r="J82" s="10">
        <f t="shared" si="16"/>
        <v>4000</v>
      </c>
      <c r="K82" s="10">
        <f t="shared" si="16"/>
        <v>0</v>
      </c>
    </row>
    <row r="83" spans="1:11" s="13" customFormat="1" ht="51" customHeight="1">
      <c r="A83" s="30">
        <v>601</v>
      </c>
      <c r="B83" s="24" t="s">
        <v>87</v>
      </c>
      <c r="C83" s="7">
        <v>11</v>
      </c>
      <c r="D83" s="7" t="s">
        <v>28</v>
      </c>
      <c r="E83" s="7" t="s">
        <v>165</v>
      </c>
      <c r="F83" s="7" t="s">
        <v>86</v>
      </c>
      <c r="G83" s="10">
        <v>4000</v>
      </c>
      <c r="H83" s="10">
        <v>0</v>
      </c>
      <c r="I83" s="48"/>
      <c r="J83" s="15">
        <v>4000</v>
      </c>
      <c r="K83" s="15">
        <v>0</v>
      </c>
    </row>
    <row r="84" spans="1:11" s="13" customFormat="1" ht="84" customHeight="1">
      <c r="A84" s="30">
        <v>601</v>
      </c>
      <c r="B84" s="24" t="s">
        <v>177</v>
      </c>
      <c r="C84" s="7" t="s">
        <v>60</v>
      </c>
      <c r="D84" s="7" t="s">
        <v>28</v>
      </c>
      <c r="E84" s="7" t="s">
        <v>166</v>
      </c>
      <c r="F84" s="7"/>
      <c r="G84" s="10">
        <f>G85</f>
        <v>20000</v>
      </c>
      <c r="H84" s="10">
        <f>H85</f>
        <v>0</v>
      </c>
      <c r="I84" s="10">
        <f>I85</f>
        <v>0</v>
      </c>
      <c r="J84" s="10">
        <f>J85</f>
        <v>20000</v>
      </c>
      <c r="K84" s="10">
        <f>K85</f>
        <v>0</v>
      </c>
    </row>
    <row r="85" spans="1:11" s="13" customFormat="1" ht="20.25" customHeight="1">
      <c r="A85" s="30">
        <v>601</v>
      </c>
      <c r="B85" s="24" t="s">
        <v>98</v>
      </c>
      <c r="C85" s="7" t="s">
        <v>60</v>
      </c>
      <c r="D85" s="7" t="s">
        <v>28</v>
      </c>
      <c r="E85" s="7" t="s">
        <v>166</v>
      </c>
      <c r="F85" s="7" t="s">
        <v>96</v>
      </c>
      <c r="G85" s="10">
        <v>20000</v>
      </c>
      <c r="H85" s="10">
        <v>0</v>
      </c>
      <c r="I85" s="48"/>
      <c r="J85" s="15">
        <v>20000</v>
      </c>
      <c r="K85" s="15">
        <v>0</v>
      </c>
    </row>
    <row r="86" spans="1:11" ht="65.25" customHeight="1">
      <c r="A86" s="32">
        <v>602</v>
      </c>
      <c r="B86" s="12" t="s">
        <v>182</v>
      </c>
      <c r="C86" s="6"/>
      <c r="D86" s="23"/>
      <c r="E86" s="21"/>
      <c r="F86" s="21"/>
      <c r="G86" s="8">
        <f>G87+G93+G100+G111+G120+G124+G131</f>
        <v>347285.60679999995</v>
      </c>
      <c r="H86" s="8">
        <f>H87+H93+H100+H111+H120+H124+H131</f>
        <v>238278.7792</v>
      </c>
      <c r="I86" s="8">
        <f>I87+I93+I100+I111+I120+I124+I131</f>
        <v>310.02</v>
      </c>
      <c r="J86" s="8">
        <f>J87+J93+J100+J111+J120+J124+J131</f>
        <v>186231.62521000003</v>
      </c>
      <c r="K86" s="8">
        <f>K87+K93+K100+K111+K120+K124+K131</f>
        <v>126435.4468</v>
      </c>
    </row>
    <row r="87" spans="1:11" ht="31.5" customHeight="1">
      <c r="A87" s="30">
        <v>602</v>
      </c>
      <c r="B87" s="24" t="s">
        <v>10</v>
      </c>
      <c r="C87" s="6" t="s">
        <v>28</v>
      </c>
      <c r="D87" s="6" t="s">
        <v>52</v>
      </c>
      <c r="E87" s="7"/>
      <c r="F87" s="7"/>
      <c r="G87" s="8">
        <f>G88</f>
        <v>10803</v>
      </c>
      <c r="H87" s="8">
        <f>H88</f>
        <v>0</v>
      </c>
      <c r="I87" s="49"/>
      <c r="J87" s="8">
        <f>J88</f>
        <v>10811</v>
      </c>
      <c r="K87" s="8">
        <f>K88</f>
        <v>0</v>
      </c>
    </row>
    <row r="88" spans="1:11" ht="82.5" customHeight="1">
      <c r="A88" s="30">
        <v>602</v>
      </c>
      <c r="B88" s="24" t="s">
        <v>201</v>
      </c>
      <c r="C88" s="7" t="s">
        <v>28</v>
      </c>
      <c r="D88" s="7">
        <v>13</v>
      </c>
      <c r="E88" s="7" t="s">
        <v>92</v>
      </c>
      <c r="F88" s="7"/>
      <c r="G88" s="10">
        <f>G89</f>
        <v>10803</v>
      </c>
      <c r="H88" s="10">
        <f>H89</f>
        <v>0</v>
      </c>
      <c r="I88" s="10">
        <f>I89</f>
        <v>0</v>
      </c>
      <c r="J88" s="10">
        <f>J89</f>
        <v>10811</v>
      </c>
      <c r="K88" s="10">
        <f>K89</f>
        <v>0</v>
      </c>
    </row>
    <row r="89" spans="1:11" ht="39.75" customHeight="1">
      <c r="A89" s="30">
        <v>602</v>
      </c>
      <c r="B89" s="24" t="s">
        <v>67</v>
      </c>
      <c r="C89" s="7" t="s">
        <v>28</v>
      </c>
      <c r="D89" s="7">
        <v>13</v>
      </c>
      <c r="E89" s="7" t="s">
        <v>93</v>
      </c>
      <c r="F89" s="7"/>
      <c r="G89" s="10">
        <f>SUM(G90:G92)</f>
        <v>10803</v>
      </c>
      <c r="H89" s="10">
        <f>SUM(H90:H92)</f>
        <v>0</v>
      </c>
      <c r="I89" s="10">
        <f>SUM(I90:I92)</f>
        <v>0</v>
      </c>
      <c r="J89" s="10">
        <f>SUM(J90:J92)</f>
        <v>10811</v>
      </c>
      <c r="K89" s="10">
        <f>SUM(K90:K92)</f>
        <v>0</v>
      </c>
    </row>
    <row r="90" spans="1:11" ht="47.25" customHeight="1">
      <c r="A90" s="30">
        <v>602</v>
      </c>
      <c r="B90" s="24" t="s">
        <v>85</v>
      </c>
      <c r="C90" s="7" t="s">
        <v>28</v>
      </c>
      <c r="D90" s="7">
        <v>13</v>
      </c>
      <c r="E90" s="7" t="s">
        <v>93</v>
      </c>
      <c r="F90" s="7" t="s">
        <v>84</v>
      </c>
      <c r="G90" s="10">
        <v>10000</v>
      </c>
      <c r="H90" s="11">
        <v>0</v>
      </c>
      <c r="I90" s="49" t="s">
        <v>50</v>
      </c>
      <c r="J90" s="11">
        <v>10000</v>
      </c>
      <c r="K90" s="11">
        <v>0</v>
      </c>
    </row>
    <row r="91" spans="1:11" ht="48" customHeight="1">
      <c r="A91" s="30">
        <v>602</v>
      </c>
      <c r="B91" s="24" t="s">
        <v>87</v>
      </c>
      <c r="C91" s="7" t="s">
        <v>28</v>
      </c>
      <c r="D91" s="7">
        <v>13</v>
      </c>
      <c r="E91" s="7" t="s">
        <v>93</v>
      </c>
      <c r="F91" s="7" t="s">
        <v>86</v>
      </c>
      <c r="G91" s="10">
        <v>730</v>
      </c>
      <c r="H91" s="11">
        <v>0</v>
      </c>
      <c r="I91" s="49" t="s">
        <v>51</v>
      </c>
      <c r="J91" s="11">
        <v>738</v>
      </c>
      <c r="K91" s="11">
        <v>0</v>
      </c>
    </row>
    <row r="92" spans="1:11" ht="20.25" customHeight="1">
      <c r="A92" s="30">
        <v>602</v>
      </c>
      <c r="B92" s="24" t="s">
        <v>89</v>
      </c>
      <c r="C92" s="7" t="s">
        <v>28</v>
      </c>
      <c r="D92" s="7">
        <v>13</v>
      </c>
      <c r="E92" s="7" t="s">
        <v>93</v>
      </c>
      <c r="F92" s="7" t="s">
        <v>88</v>
      </c>
      <c r="G92" s="10">
        <v>73</v>
      </c>
      <c r="H92" s="11">
        <v>0</v>
      </c>
      <c r="I92" s="49" t="s">
        <v>196</v>
      </c>
      <c r="J92" s="11">
        <v>73</v>
      </c>
      <c r="K92" s="11">
        <v>0</v>
      </c>
    </row>
    <row r="93" spans="1:11" s="13" customFormat="1" ht="27.75" customHeight="1">
      <c r="A93" s="30">
        <v>602</v>
      </c>
      <c r="B93" s="24" t="s">
        <v>34</v>
      </c>
      <c r="C93" s="6" t="s">
        <v>29</v>
      </c>
      <c r="D93" s="6" t="s">
        <v>43</v>
      </c>
      <c r="E93" s="7"/>
      <c r="F93" s="7"/>
      <c r="G93" s="8">
        <f>G94+G97</f>
        <v>24733.90186</v>
      </c>
      <c r="H93" s="8">
        <f>H94+H97</f>
        <v>0</v>
      </c>
      <c r="I93" s="8">
        <f>I94+I97</f>
        <v>0</v>
      </c>
      <c r="J93" s="8">
        <f>J94+J97</f>
        <v>1753.48121</v>
      </c>
      <c r="K93" s="8">
        <f>K94+K97</f>
        <v>0</v>
      </c>
    </row>
    <row r="94" spans="1:11" s="13" customFormat="1" ht="84.75" customHeight="1">
      <c r="A94" s="30">
        <v>602</v>
      </c>
      <c r="B94" s="24" t="s">
        <v>212</v>
      </c>
      <c r="C94" s="7" t="s">
        <v>29</v>
      </c>
      <c r="D94" s="7" t="s">
        <v>43</v>
      </c>
      <c r="E94" s="7" t="s">
        <v>117</v>
      </c>
      <c r="F94" s="7"/>
      <c r="G94" s="10">
        <f>G95</f>
        <v>2075.3498</v>
      </c>
      <c r="H94" s="10">
        <f aca="true" t="shared" si="17" ref="H94:J95">H95</f>
        <v>0</v>
      </c>
      <c r="I94" s="10">
        <f t="shared" si="17"/>
        <v>0</v>
      </c>
      <c r="J94" s="10">
        <f t="shared" si="17"/>
        <v>1753.48121</v>
      </c>
      <c r="K94" s="10">
        <f>K95</f>
        <v>0</v>
      </c>
    </row>
    <row r="95" spans="1:11" s="13" customFormat="1" ht="48.75" customHeight="1">
      <c r="A95" s="30">
        <v>602</v>
      </c>
      <c r="B95" s="24" t="s">
        <v>69</v>
      </c>
      <c r="C95" s="7" t="s">
        <v>29</v>
      </c>
      <c r="D95" s="7" t="s">
        <v>43</v>
      </c>
      <c r="E95" s="7" t="s">
        <v>118</v>
      </c>
      <c r="F95" s="7"/>
      <c r="G95" s="10">
        <f>G96</f>
        <v>2075.3498</v>
      </c>
      <c r="H95" s="10">
        <f t="shared" si="17"/>
        <v>0</v>
      </c>
      <c r="I95" s="10">
        <f t="shared" si="17"/>
        <v>0</v>
      </c>
      <c r="J95" s="10">
        <f t="shared" si="17"/>
        <v>1753.48121</v>
      </c>
      <c r="K95" s="10">
        <f>K96</f>
        <v>0</v>
      </c>
    </row>
    <row r="96" spans="1:11" ht="51" customHeight="1">
      <c r="A96" s="30">
        <v>602</v>
      </c>
      <c r="B96" s="24" t="s">
        <v>87</v>
      </c>
      <c r="C96" s="7" t="s">
        <v>29</v>
      </c>
      <c r="D96" s="7" t="s">
        <v>43</v>
      </c>
      <c r="E96" s="7" t="s">
        <v>118</v>
      </c>
      <c r="F96" s="7" t="s">
        <v>86</v>
      </c>
      <c r="G96" s="10">
        <f>1966.11535+109.23445</f>
        <v>2075.3498</v>
      </c>
      <c r="H96" s="10">
        <f>H97</f>
        <v>0</v>
      </c>
      <c r="I96" s="48"/>
      <c r="J96" s="11">
        <f>1000+753.48121</f>
        <v>1753.48121</v>
      </c>
      <c r="K96" s="11">
        <v>0</v>
      </c>
    </row>
    <row r="97" spans="1:11" ht="60" customHeight="1">
      <c r="A97" s="30">
        <v>602</v>
      </c>
      <c r="B97" s="24" t="s">
        <v>121</v>
      </c>
      <c r="C97" s="7" t="s">
        <v>29</v>
      </c>
      <c r="D97" s="7" t="s">
        <v>43</v>
      </c>
      <c r="E97" s="7" t="s">
        <v>119</v>
      </c>
      <c r="F97" s="7"/>
      <c r="G97" s="10">
        <f>G98</f>
        <v>22658.55206</v>
      </c>
      <c r="H97" s="10">
        <f aca="true" t="shared" si="18" ref="H97:K98">H98</f>
        <v>0</v>
      </c>
      <c r="I97" s="10">
        <f t="shared" si="18"/>
        <v>0</v>
      </c>
      <c r="J97" s="10">
        <f t="shared" si="18"/>
        <v>0</v>
      </c>
      <c r="K97" s="10">
        <f t="shared" si="18"/>
        <v>0</v>
      </c>
    </row>
    <row r="98" spans="1:11" ht="45" customHeight="1">
      <c r="A98" s="30">
        <v>602</v>
      </c>
      <c r="B98" s="24" t="s">
        <v>69</v>
      </c>
      <c r="C98" s="7" t="s">
        <v>29</v>
      </c>
      <c r="D98" s="7" t="s">
        <v>43</v>
      </c>
      <c r="E98" s="7" t="s">
        <v>120</v>
      </c>
      <c r="F98" s="7"/>
      <c r="G98" s="10">
        <f>G99</f>
        <v>22658.55206</v>
      </c>
      <c r="H98" s="10">
        <f t="shared" si="18"/>
        <v>0</v>
      </c>
      <c r="I98" s="10">
        <f t="shared" si="18"/>
        <v>0</v>
      </c>
      <c r="J98" s="10">
        <f t="shared" si="18"/>
        <v>0</v>
      </c>
      <c r="K98" s="10">
        <f t="shared" si="18"/>
        <v>0</v>
      </c>
    </row>
    <row r="99" spans="1:11" ht="60" customHeight="1">
      <c r="A99" s="30">
        <v>602</v>
      </c>
      <c r="B99" s="24" t="s">
        <v>87</v>
      </c>
      <c r="C99" s="7" t="s">
        <v>29</v>
      </c>
      <c r="D99" s="7" t="s">
        <v>43</v>
      </c>
      <c r="E99" s="7" t="s">
        <v>120</v>
      </c>
      <c r="F99" s="7" t="s">
        <v>86</v>
      </c>
      <c r="G99" s="10">
        <v>22658.55206</v>
      </c>
      <c r="H99" s="10">
        <v>0</v>
      </c>
      <c r="I99" s="49"/>
      <c r="J99" s="11">
        <v>0</v>
      </c>
      <c r="K99" s="11">
        <v>0</v>
      </c>
    </row>
    <row r="100" spans="1:11" s="13" customFormat="1" ht="29.25" customHeight="1">
      <c r="A100" s="30">
        <v>602</v>
      </c>
      <c r="B100" s="24" t="s">
        <v>20</v>
      </c>
      <c r="C100" s="6" t="s">
        <v>27</v>
      </c>
      <c r="D100" s="6" t="s">
        <v>28</v>
      </c>
      <c r="E100" s="7"/>
      <c r="F100" s="7"/>
      <c r="G100" s="8">
        <f>G101+G103+G105+G108</f>
        <v>164146.73599999998</v>
      </c>
      <c r="H100" s="8">
        <f>H101+H103+H105+H108</f>
        <v>155939.39919999999</v>
      </c>
      <c r="I100" s="48"/>
      <c r="J100" s="8">
        <f>J101+J103+J105+J108</f>
        <v>133089.94400000002</v>
      </c>
      <c r="K100" s="8">
        <f>K101+K103+K105+K108</f>
        <v>126435.4468</v>
      </c>
    </row>
    <row r="101" spans="1:11" ht="78.75" customHeight="1">
      <c r="A101" s="30">
        <v>602</v>
      </c>
      <c r="B101" s="24" t="s">
        <v>59</v>
      </c>
      <c r="C101" s="7" t="s">
        <v>27</v>
      </c>
      <c r="D101" s="7" t="s">
        <v>28</v>
      </c>
      <c r="E101" s="7" t="s">
        <v>78</v>
      </c>
      <c r="F101" s="7"/>
      <c r="G101" s="10">
        <f>G102</f>
        <v>78166.67568</v>
      </c>
      <c r="H101" s="10">
        <f>H102</f>
        <v>78166.67568</v>
      </c>
      <c r="I101" s="10">
        <f>I102</f>
        <v>310.01</v>
      </c>
      <c r="J101" s="10">
        <f>J102</f>
        <v>72841.45725</v>
      </c>
      <c r="K101" s="10">
        <f>K102</f>
        <v>72841.45725</v>
      </c>
    </row>
    <row r="102" spans="1:11" ht="26.25" customHeight="1">
      <c r="A102" s="30">
        <v>602</v>
      </c>
      <c r="B102" s="24" t="s">
        <v>123</v>
      </c>
      <c r="C102" s="7" t="s">
        <v>27</v>
      </c>
      <c r="D102" s="7" t="s">
        <v>28</v>
      </c>
      <c r="E102" s="7" t="s">
        <v>78</v>
      </c>
      <c r="F102" s="7" t="s">
        <v>122</v>
      </c>
      <c r="G102" s="10">
        <v>78166.67568</v>
      </c>
      <c r="H102" s="10">
        <v>78166.67568</v>
      </c>
      <c r="I102" s="48">
        <v>310.01</v>
      </c>
      <c r="J102" s="11">
        <v>72841.45725</v>
      </c>
      <c r="K102" s="11">
        <v>72841.45725</v>
      </c>
    </row>
    <row r="103" spans="1:11" ht="99" customHeight="1">
      <c r="A103" s="30">
        <v>602</v>
      </c>
      <c r="B103" s="24" t="s">
        <v>58</v>
      </c>
      <c r="C103" s="7" t="s">
        <v>27</v>
      </c>
      <c r="D103" s="7" t="s">
        <v>28</v>
      </c>
      <c r="E103" s="7" t="s">
        <v>79</v>
      </c>
      <c r="F103" s="7"/>
      <c r="G103" s="10">
        <f>G104</f>
        <v>77772.72352</v>
      </c>
      <c r="H103" s="10">
        <f>H104</f>
        <v>77772.72352</v>
      </c>
      <c r="I103" s="10">
        <f>I104</f>
        <v>310.01</v>
      </c>
      <c r="J103" s="10">
        <f>J104</f>
        <v>53593.98955</v>
      </c>
      <c r="K103" s="10">
        <f>K104</f>
        <v>53593.98955</v>
      </c>
    </row>
    <row r="104" spans="1:11" ht="25.5" customHeight="1">
      <c r="A104" s="30">
        <v>602</v>
      </c>
      <c r="B104" s="24" t="s">
        <v>123</v>
      </c>
      <c r="C104" s="7" t="s">
        <v>27</v>
      </c>
      <c r="D104" s="7" t="s">
        <v>28</v>
      </c>
      <c r="E104" s="7" t="s">
        <v>79</v>
      </c>
      <c r="F104" s="7" t="s">
        <v>122</v>
      </c>
      <c r="G104" s="10">
        <v>77772.72352</v>
      </c>
      <c r="H104" s="10">
        <v>77772.72352</v>
      </c>
      <c r="I104" s="48">
        <v>310.01</v>
      </c>
      <c r="J104" s="11">
        <v>53593.98955</v>
      </c>
      <c r="K104" s="11">
        <v>53593.98955</v>
      </c>
    </row>
    <row r="105" spans="1:11" ht="77.25" customHeight="1" hidden="1">
      <c r="A105" s="30">
        <v>602</v>
      </c>
      <c r="B105" s="24" t="s">
        <v>126</v>
      </c>
      <c r="C105" s="7" t="s">
        <v>27</v>
      </c>
      <c r="D105" s="7" t="s">
        <v>28</v>
      </c>
      <c r="E105" s="7" t="s">
        <v>124</v>
      </c>
      <c r="F105" s="7"/>
      <c r="G105" s="10">
        <f>G106</f>
        <v>0</v>
      </c>
      <c r="H105" s="10">
        <f>H106</f>
        <v>0</v>
      </c>
      <c r="I105" s="48"/>
      <c r="J105" s="10">
        <f>J106</f>
        <v>0</v>
      </c>
      <c r="K105" s="10">
        <f>K106</f>
        <v>0</v>
      </c>
    </row>
    <row r="106" spans="1:11" ht="30.75" customHeight="1" hidden="1">
      <c r="A106" s="30">
        <v>602</v>
      </c>
      <c r="B106" s="24" t="s">
        <v>69</v>
      </c>
      <c r="C106" s="7" t="s">
        <v>27</v>
      </c>
      <c r="D106" s="7" t="s">
        <v>28</v>
      </c>
      <c r="E106" s="7" t="s">
        <v>125</v>
      </c>
      <c r="F106" s="7"/>
      <c r="G106" s="10">
        <f>G107</f>
        <v>0</v>
      </c>
      <c r="H106" s="10">
        <f>H107</f>
        <v>0</v>
      </c>
      <c r="I106" s="48"/>
      <c r="J106" s="10">
        <f>J107</f>
        <v>0</v>
      </c>
      <c r="K106" s="10">
        <f>K107</f>
        <v>0</v>
      </c>
    </row>
    <row r="107" spans="1:11" ht="50.25" customHeight="1" hidden="1">
      <c r="A107" s="30">
        <v>602</v>
      </c>
      <c r="B107" s="24" t="s">
        <v>87</v>
      </c>
      <c r="C107" s="7" t="s">
        <v>27</v>
      </c>
      <c r="D107" s="7" t="s">
        <v>28</v>
      </c>
      <c r="E107" s="7" t="s">
        <v>125</v>
      </c>
      <c r="F107" s="7" t="s">
        <v>86</v>
      </c>
      <c r="G107" s="10"/>
      <c r="H107" s="10"/>
      <c r="I107" s="48"/>
      <c r="J107" s="10"/>
      <c r="K107" s="10"/>
    </row>
    <row r="108" spans="1:11" ht="95.25" customHeight="1">
      <c r="A108" s="30">
        <v>602</v>
      </c>
      <c r="B108" s="24" t="s">
        <v>129</v>
      </c>
      <c r="C108" s="7" t="s">
        <v>27</v>
      </c>
      <c r="D108" s="7" t="s">
        <v>28</v>
      </c>
      <c r="E108" s="7" t="s">
        <v>127</v>
      </c>
      <c r="F108" s="7"/>
      <c r="G108" s="10">
        <f>G109</f>
        <v>8207.3368</v>
      </c>
      <c r="H108" s="10">
        <f aca="true" t="shared" si="19" ref="H108:K109">H109</f>
        <v>0</v>
      </c>
      <c r="I108" s="10" t="str">
        <f t="shared" si="19"/>
        <v>221; 222; 223; 224; 225; 226; 290; 310; 340; 530 (без командировок)</v>
      </c>
      <c r="J108" s="10">
        <f t="shared" si="19"/>
        <v>6654.4972</v>
      </c>
      <c r="K108" s="10">
        <f t="shared" si="19"/>
        <v>0</v>
      </c>
    </row>
    <row r="109" spans="1:11" s="13" customFormat="1" ht="36" customHeight="1">
      <c r="A109" s="30">
        <v>602</v>
      </c>
      <c r="B109" s="24" t="s">
        <v>130</v>
      </c>
      <c r="C109" s="7" t="s">
        <v>27</v>
      </c>
      <c r="D109" s="7" t="s">
        <v>28</v>
      </c>
      <c r="E109" s="7" t="s">
        <v>128</v>
      </c>
      <c r="F109" s="7"/>
      <c r="G109" s="10">
        <f>G110</f>
        <v>8207.3368</v>
      </c>
      <c r="H109" s="10">
        <f t="shared" si="19"/>
        <v>0</v>
      </c>
      <c r="I109" s="10" t="str">
        <f t="shared" si="19"/>
        <v>221; 222; 223; 224; 225; 226; 290; 310; 340; 530 (без командировок)</v>
      </c>
      <c r="J109" s="10">
        <f t="shared" si="19"/>
        <v>6654.4972</v>
      </c>
      <c r="K109" s="10">
        <f t="shared" si="19"/>
        <v>0</v>
      </c>
    </row>
    <row r="110" spans="1:11" s="13" customFormat="1" ht="25.5" customHeight="1">
      <c r="A110" s="30">
        <v>602</v>
      </c>
      <c r="B110" s="24" t="s">
        <v>123</v>
      </c>
      <c r="C110" s="7" t="s">
        <v>27</v>
      </c>
      <c r="D110" s="7" t="s">
        <v>28</v>
      </c>
      <c r="E110" s="7" t="s">
        <v>128</v>
      </c>
      <c r="F110" s="7" t="s">
        <v>122</v>
      </c>
      <c r="G110" s="10">
        <v>8207.3368</v>
      </c>
      <c r="H110" s="15">
        <v>0</v>
      </c>
      <c r="I110" s="49" t="s">
        <v>50</v>
      </c>
      <c r="J110" s="15">
        <v>6654.4972</v>
      </c>
      <c r="K110" s="15">
        <v>0</v>
      </c>
    </row>
    <row r="111" spans="1:11" ht="28.5" customHeight="1">
      <c r="A111" s="30">
        <v>602</v>
      </c>
      <c r="B111" s="24" t="s">
        <v>12</v>
      </c>
      <c r="C111" s="6" t="s">
        <v>27</v>
      </c>
      <c r="D111" s="6" t="s">
        <v>42</v>
      </c>
      <c r="E111" s="7"/>
      <c r="F111" s="7"/>
      <c r="G111" s="8">
        <f>G112+G118+G115</f>
        <v>32794.947</v>
      </c>
      <c r="H111" s="8">
        <f>H112+H118+H115</f>
        <v>0</v>
      </c>
      <c r="I111" s="8">
        <f>I112+I118+I115</f>
        <v>310.02</v>
      </c>
      <c r="J111" s="8">
        <f>J112+J118+J115</f>
        <v>34577.2</v>
      </c>
      <c r="K111" s="8">
        <f>K112+K118+K115</f>
        <v>0</v>
      </c>
    </row>
    <row r="112" spans="1:11" ht="67.5" customHeight="1">
      <c r="A112" s="30">
        <v>602</v>
      </c>
      <c r="B112" s="24" t="s">
        <v>213</v>
      </c>
      <c r="C112" s="7" t="s">
        <v>27</v>
      </c>
      <c r="D112" s="7" t="s">
        <v>42</v>
      </c>
      <c r="E112" s="7" t="s">
        <v>131</v>
      </c>
      <c r="F112" s="7"/>
      <c r="G112" s="10">
        <f>G113</f>
        <v>1614.747</v>
      </c>
      <c r="H112" s="10">
        <f aca="true" t="shared" si="20" ref="H112:K113">H113</f>
        <v>0</v>
      </c>
      <c r="I112" s="10">
        <f t="shared" si="20"/>
        <v>0</v>
      </c>
      <c r="J112" s="10">
        <f t="shared" si="20"/>
        <v>10000</v>
      </c>
      <c r="K112" s="10">
        <f t="shared" si="20"/>
        <v>0</v>
      </c>
    </row>
    <row r="113" spans="1:11" ht="32.25" customHeight="1">
      <c r="A113" s="30">
        <v>602</v>
      </c>
      <c r="B113" s="24" t="s">
        <v>130</v>
      </c>
      <c r="C113" s="7" t="s">
        <v>27</v>
      </c>
      <c r="D113" s="7" t="s">
        <v>42</v>
      </c>
      <c r="E113" s="7" t="s">
        <v>132</v>
      </c>
      <c r="F113" s="7"/>
      <c r="G113" s="10">
        <f>G114</f>
        <v>1614.747</v>
      </c>
      <c r="H113" s="10">
        <f t="shared" si="20"/>
        <v>0</v>
      </c>
      <c r="I113" s="10">
        <f t="shared" si="20"/>
        <v>0</v>
      </c>
      <c r="J113" s="10">
        <f t="shared" si="20"/>
        <v>10000</v>
      </c>
      <c r="K113" s="10">
        <f t="shared" si="20"/>
        <v>0</v>
      </c>
    </row>
    <row r="114" spans="1:11" ht="25.5" customHeight="1">
      <c r="A114" s="30">
        <v>602</v>
      </c>
      <c r="B114" s="24" t="s">
        <v>123</v>
      </c>
      <c r="C114" s="7" t="s">
        <v>27</v>
      </c>
      <c r="D114" s="7" t="s">
        <v>42</v>
      </c>
      <c r="E114" s="7" t="s">
        <v>132</v>
      </c>
      <c r="F114" s="7" t="s">
        <v>122</v>
      </c>
      <c r="G114" s="10">
        <v>1614.747</v>
      </c>
      <c r="H114" s="10">
        <v>0</v>
      </c>
      <c r="I114" s="48"/>
      <c r="J114" s="11">
        <v>10000</v>
      </c>
      <c r="K114" s="11">
        <v>0</v>
      </c>
    </row>
    <row r="115" spans="1:11" ht="69.75" customHeight="1">
      <c r="A115" s="39">
        <v>602</v>
      </c>
      <c r="B115" s="9" t="s">
        <v>214</v>
      </c>
      <c r="C115" s="7" t="s">
        <v>27</v>
      </c>
      <c r="D115" s="7" t="s">
        <v>42</v>
      </c>
      <c r="E115" s="7" t="s">
        <v>203</v>
      </c>
      <c r="F115" s="7"/>
      <c r="G115" s="10">
        <f aca="true" t="shared" si="21" ref="G115:K116">G116</f>
        <v>500</v>
      </c>
      <c r="H115" s="10">
        <f t="shared" si="21"/>
        <v>0</v>
      </c>
      <c r="I115" s="10">
        <f t="shared" si="21"/>
        <v>0</v>
      </c>
      <c r="J115" s="10">
        <f t="shared" si="21"/>
        <v>500</v>
      </c>
      <c r="K115" s="10">
        <f t="shared" si="21"/>
        <v>0</v>
      </c>
    </row>
    <row r="116" spans="1:11" ht="35.25" customHeight="1">
      <c r="A116" s="39">
        <v>602</v>
      </c>
      <c r="B116" s="9" t="s">
        <v>69</v>
      </c>
      <c r="C116" s="7" t="s">
        <v>27</v>
      </c>
      <c r="D116" s="7" t="s">
        <v>42</v>
      </c>
      <c r="E116" s="7" t="s">
        <v>204</v>
      </c>
      <c r="F116" s="7"/>
      <c r="G116" s="10">
        <f t="shared" si="21"/>
        <v>500</v>
      </c>
      <c r="H116" s="10">
        <f t="shared" si="21"/>
        <v>0</v>
      </c>
      <c r="I116" s="10">
        <f t="shared" si="21"/>
        <v>0</v>
      </c>
      <c r="J116" s="10">
        <f t="shared" si="21"/>
        <v>500</v>
      </c>
      <c r="K116" s="10">
        <f t="shared" si="21"/>
        <v>0</v>
      </c>
    </row>
    <row r="117" spans="1:11" ht="57" customHeight="1">
      <c r="A117" s="39">
        <v>602</v>
      </c>
      <c r="B117" s="9" t="s">
        <v>87</v>
      </c>
      <c r="C117" s="7" t="s">
        <v>27</v>
      </c>
      <c r="D117" s="7" t="s">
        <v>42</v>
      </c>
      <c r="E117" s="7" t="s">
        <v>204</v>
      </c>
      <c r="F117" s="7" t="s">
        <v>86</v>
      </c>
      <c r="G117" s="10">
        <v>500</v>
      </c>
      <c r="H117" s="10">
        <v>0</v>
      </c>
      <c r="I117" s="48"/>
      <c r="J117" s="11">
        <v>500</v>
      </c>
      <c r="K117" s="11">
        <v>0</v>
      </c>
    </row>
    <row r="118" spans="1:11" ht="54.75" customHeight="1">
      <c r="A118" s="30">
        <v>602</v>
      </c>
      <c r="B118" s="24" t="s">
        <v>75</v>
      </c>
      <c r="C118" s="7" t="s">
        <v>27</v>
      </c>
      <c r="D118" s="7" t="s">
        <v>42</v>
      </c>
      <c r="E118" s="7" t="s">
        <v>76</v>
      </c>
      <c r="F118" s="7"/>
      <c r="G118" s="10">
        <f>G119</f>
        <v>30680.2</v>
      </c>
      <c r="H118" s="10">
        <f>H119</f>
        <v>0</v>
      </c>
      <c r="I118" s="10">
        <f>I119</f>
        <v>310.02</v>
      </c>
      <c r="J118" s="10">
        <f>J119</f>
        <v>24077.2</v>
      </c>
      <c r="K118" s="10">
        <f>K119</f>
        <v>0</v>
      </c>
    </row>
    <row r="119" spans="1:11" ht="26.25" customHeight="1">
      <c r="A119" s="30">
        <v>602</v>
      </c>
      <c r="B119" s="24" t="s">
        <v>123</v>
      </c>
      <c r="C119" s="7" t="s">
        <v>27</v>
      </c>
      <c r="D119" s="7" t="s">
        <v>42</v>
      </c>
      <c r="E119" s="7" t="s">
        <v>76</v>
      </c>
      <c r="F119" s="7" t="s">
        <v>122</v>
      </c>
      <c r="G119" s="10">
        <v>30680.2</v>
      </c>
      <c r="H119" s="10">
        <v>0</v>
      </c>
      <c r="I119" s="48">
        <v>310.02</v>
      </c>
      <c r="J119" s="11">
        <v>24077.2</v>
      </c>
      <c r="K119" s="11">
        <v>0</v>
      </c>
    </row>
    <row r="120" spans="1:11" ht="24" customHeight="1">
      <c r="A120" s="30">
        <v>602</v>
      </c>
      <c r="B120" s="24" t="s">
        <v>26</v>
      </c>
      <c r="C120" s="6" t="s">
        <v>27</v>
      </c>
      <c r="D120" s="6" t="s">
        <v>31</v>
      </c>
      <c r="E120" s="22"/>
      <c r="F120" s="7"/>
      <c r="G120" s="8">
        <f aca="true" t="shared" si="22" ref="G120:K122">G121</f>
        <v>23154.83594</v>
      </c>
      <c r="H120" s="8">
        <f t="shared" si="22"/>
        <v>0</v>
      </c>
      <c r="I120" s="48"/>
      <c r="J120" s="8">
        <f t="shared" si="22"/>
        <v>0</v>
      </c>
      <c r="K120" s="8">
        <f t="shared" si="22"/>
        <v>0</v>
      </c>
    </row>
    <row r="121" spans="1:11" ht="59.25" customHeight="1">
      <c r="A121" s="30">
        <v>602</v>
      </c>
      <c r="B121" s="24" t="s">
        <v>121</v>
      </c>
      <c r="C121" s="7" t="s">
        <v>11</v>
      </c>
      <c r="D121" s="7" t="s">
        <v>5</v>
      </c>
      <c r="E121" s="7" t="s">
        <v>119</v>
      </c>
      <c r="F121" s="7"/>
      <c r="G121" s="10">
        <f t="shared" si="22"/>
        <v>23154.83594</v>
      </c>
      <c r="H121" s="10">
        <f t="shared" si="22"/>
        <v>0</v>
      </c>
      <c r="I121" s="10">
        <f t="shared" si="22"/>
        <v>0</v>
      </c>
      <c r="J121" s="10">
        <f t="shared" si="22"/>
        <v>0</v>
      </c>
      <c r="K121" s="10">
        <f t="shared" si="22"/>
        <v>0</v>
      </c>
    </row>
    <row r="122" spans="1:11" ht="39" customHeight="1">
      <c r="A122" s="30">
        <v>602</v>
      </c>
      <c r="B122" s="24" t="s">
        <v>69</v>
      </c>
      <c r="C122" s="7" t="s">
        <v>11</v>
      </c>
      <c r="D122" s="7" t="s">
        <v>5</v>
      </c>
      <c r="E122" s="7" t="s">
        <v>120</v>
      </c>
      <c r="F122" s="7"/>
      <c r="G122" s="10">
        <f t="shared" si="22"/>
        <v>23154.83594</v>
      </c>
      <c r="H122" s="10">
        <f t="shared" si="22"/>
        <v>0</v>
      </c>
      <c r="I122" s="10">
        <f t="shared" si="22"/>
        <v>0</v>
      </c>
      <c r="J122" s="10">
        <f t="shared" si="22"/>
        <v>0</v>
      </c>
      <c r="K122" s="10">
        <f t="shared" si="22"/>
        <v>0</v>
      </c>
    </row>
    <row r="123" spans="1:11" ht="51" customHeight="1">
      <c r="A123" s="30">
        <v>602</v>
      </c>
      <c r="B123" s="24" t="s">
        <v>87</v>
      </c>
      <c r="C123" s="7" t="s">
        <v>11</v>
      </c>
      <c r="D123" s="7" t="s">
        <v>5</v>
      </c>
      <c r="E123" s="7" t="s">
        <v>120</v>
      </c>
      <c r="F123" s="7" t="s">
        <v>86</v>
      </c>
      <c r="G123" s="10">
        <v>23154.83594</v>
      </c>
      <c r="H123" s="10">
        <v>0</v>
      </c>
      <c r="I123" s="48"/>
      <c r="J123" s="11">
        <v>0</v>
      </c>
      <c r="K123" s="11">
        <v>0</v>
      </c>
    </row>
    <row r="124" spans="1:11" s="13" customFormat="1" ht="36" customHeight="1">
      <c r="A124" s="30">
        <v>602</v>
      </c>
      <c r="B124" s="19" t="s">
        <v>183</v>
      </c>
      <c r="C124" s="6" t="s">
        <v>40</v>
      </c>
      <c r="D124" s="6" t="s">
        <v>27</v>
      </c>
      <c r="E124" s="7"/>
      <c r="F124" s="7"/>
      <c r="G124" s="8">
        <f>G125+G127</f>
        <v>1000</v>
      </c>
      <c r="H124" s="8">
        <f>H125+H127</f>
        <v>0</v>
      </c>
      <c r="I124" s="48"/>
      <c r="J124" s="8">
        <f>J125+J127</f>
        <v>1000</v>
      </c>
      <c r="K124" s="8">
        <f>K125+K127</f>
        <v>0</v>
      </c>
    </row>
    <row r="125" spans="1:11" s="13" customFormat="1" ht="54.75" customHeight="1">
      <c r="A125" s="30">
        <v>602</v>
      </c>
      <c r="B125" s="24" t="s">
        <v>215</v>
      </c>
      <c r="C125" s="7" t="s">
        <v>40</v>
      </c>
      <c r="D125" s="7" t="s">
        <v>27</v>
      </c>
      <c r="E125" s="7" t="s">
        <v>133</v>
      </c>
      <c r="F125" s="7"/>
      <c r="G125" s="10">
        <f>G126</f>
        <v>500</v>
      </c>
      <c r="H125" s="10">
        <f aca="true" t="shared" si="23" ref="H125:K126">H126</f>
        <v>0</v>
      </c>
      <c r="I125" s="10" t="str">
        <f t="shared" si="23"/>
        <v>221; 222; 223; 224; 225; 226; 290; 310; 340; 530 (без командировок)</v>
      </c>
      <c r="J125" s="10">
        <f t="shared" si="23"/>
        <v>500</v>
      </c>
      <c r="K125" s="10">
        <f t="shared" si="23"/>
        <v>0</v>
      </c>
    </row>
    <row r="126" spans="1:11" s="13" customFormat="1" ht="30.75" customHeight="1">
      <c r="A126" s="30">
        <v>602</v>
      </c>
      <c r="B126" s="24" t="s">
        <v>69</v>
      </c>
      <c r="C126" s="7" t="s">
        <v>40</v>
      </c>
      <c r="D126" s="7" t="s">
        <v>27</v>
      </c>
      <c r="E126" s="7" t="s">
        <v>134</v>
      </c>
      <c r="F126" s="7"/>
      <c r="G126" s="10">
        <f>G127</f>
        <v>500</v>
      </c>
      <c r="H126" s="10">
        <f t="shared" si="23"/>
        <v>0</v>
      </c>
      <c r="I126" s="10" t="str">
        <f t="shared" si="23"/>
        <v>221; 222; 223; 224; 225; 226; 290; 310; 340; 530 (без командировок)</v>
      </c>
      <c r="J126" s="10">
        <f t="shared" si="23"/>
        <v>500</v>
      </c>
      <c r="K126" s="10">
        <f t="shared" si="23"/>
        <v>0</v>
      </c>
    </row>
    <row r="127" spans="1:11" s="13" customFormat="1" ht="56.25" customHeight="1">
      <c r="A127" s="30">
        <v>602</v>
      </c>
      <c r="B127" s="24" t="s">
        <v>87</v>
      </c>
      <c r="C127" s="7" t="s">
        <v>40</v>
      </c>
      <c r="D127" s="7" t="s">
        <v>27</v>
      </c>
      <c r="E127" s="7" t="s">
        <v>134</v>
      </c>
      <c r="F127" s="7" t="s">
        <v>86</v>
      </c>
      <c r="G127" s="10">
        <v>500</v>
      </c>
      <c r="H127" s="15">
        <v>0</v>
      </c>
      <c r="I127" s="49" t="s">
        <v>50</v>
      </c>
      <c r="J127" s="15">
        <v>500</v>
      </c>
      <c r="K127" s="15">
        <v>0</v>
      </c>
    </row>
    <row r="128" spans="1:11" s="13" customFormat="1" ht="45.75" customHeight="1">
      <c r="A128" s="30">
        <v>602</v>
      </c>
      <c r="B128" s="25" t="s">
        <v>216</v>
      </c>
      <c r="C128" s="7" t="s">
        <v>40</v>
      </c>
      <c r="D128" s="7" t="s">
        <v>27</v>
      </c>
      <c r="E128" s="7" t="s">
        <v>135</v>
      </c>
      <c r="F128" s="7"/>
      <c r="G128" s="10">
        <f>G129</f>
        <v>500</v>
      </c>
      <c r="H128" s="10">
        <f aca="true" t="shared" si="24" ref="H128:K129">H129</f>
        <v>0</v>
      </c>
      <c r="I128" s="10" t="str">
        <f t="shared" si="24"/>
        <v>221; 222; 223; 224; 225; 226; 290; 310; 340; 530 (без командировок)</v>
      </c>
      <c r="J128" s="10">
        <f t="shared" si="24"/>
        <v>500</v>
      </c>
      <c r="K128" s="10">
        <f t="shared" si="24"/>
        <v>0</v>
      </c>
    </row>
    <row r="129" spans="1:11" s="13" customFormat="1" ht="45.75" customHeight="1">
      <c r="A129" s="30">
        <v>602</v>
      </c>
      <c r="B129" s="24" t="s">
        <v>69</v>
      </c>
      <c r="C129" s="7" t="s">
        <v>40</v>
      </c>
      <c r="D129" s="7" t="s">
        <v>27</v>
      </c>
      <c r="E129" s="7" t="s">
        <v>136</v>
      </c>
      <c r="F129" s="7"/>
      <c r="G129" s="10">
        <f>G130</f>
        <v>500</v>
      </c>
      <c r="H129" s="10">
        <f t="shared" si="24"/>
        <v>0</v>
      </c>
      <c r="I129" s="10" t="str">
        <f t="shared" si="24"/>
        <v>221; 222; 223; 224; 225; 226; 290; 310; 340; 530 (без командировок)</v>
      </c>
      <c r="J129" s="10">
        <f t="shared" si="24"/>
        <v>500</v>
      </c>
      <c r="K129" s="10">
        <f t="shared" si="24"/>
        <v>0</v>
      </c>
    </row>
    <row r="130" spans="1:11" s="13" customFormat="1" ht="66" customHeight="1">
      <c r="A130" s="30">
        <v>602</v>
      </c>
      <c r="B130" s="24" t="s">
        <v>87</v>
      </c>
      <c r="C130" s="7" t="s">
        <v>40</v>
      </c>
      <c r="D130" s="7" t="s">
        <v>27</v>
      </c>
      <c r="E130" s="7" t="s">
        <v>136</v>
      </c>
      <c r="F130" s="7" t="s">
        <v>86</v>
      </c>
      <c r="G130" s="10">
        <v>500</v>
      </c>
      <c r="H130" s="15">
        <v>0</v>
      </c>
      <c r="I130" s="49" t="s">
        <v>50</v>
      </c>
      <c r="J130" s="15">
        <v>500</v>
      </c>
      <c r="K130" s="15">
        <v>0</v>
      </c>
    </row>
    <row r="131" spans="1:11" s="13" customFormat="1" ht="24.75" customHeight="1">
      <c r="A131" s="30">
        <v>602</v>
      </c>
      <c r="B131" s="24" t="s">
        <v>21</v>
      </c>
      <c r="C131" s="6" t="s">
        <v>44</v>
      </c>
      <c r="D131" s="6" t="s">
        <v>42</v>
      </c>
      <c r="E131" s="7"/>
      <c r="F131" s="7"/>
      <c r="G131" s="8">
        <f>G132+G135</f>
        <v>90652.186</v>
      </c>
      <c r="H131" s="8">
        <f>H132+H135</f>
        <v>82339.38</v>
      </c>
      <c r="I131" s="48"/>
      <c r="J131" s="8">
        <f>J132+J135</f>
        <v>5000</v>
      </c>
      <c r="K131" s="8">
        <f>K132+K135</f>
        <v>0</v>
      </c>
    </row>
    <row r="132" spans="1:11" s="13" customFormat="1" ht="108" customHeight="1">
      <c r="A132" s="30">
        <v>602</v>
      </c>
      <c r="B132" s="24" t="s">
        <v>217</v>
      </c>
      <c r="C132" s="7" t="s">
        <v>13</v>
      </c>
      <c r="D132" s="7" t="s">
        <v>7</v>
      </c>
      <c r="E132" s="7" t="s">
        <v>137</v>
      </c>
      <c r="F132" s="7"/>
      <c r="G132" s="10">
        <f>G133</f>
        <v>8312.806</v>
      </c>
      <c r="H132" s="10">
        <f aca="true" t="shared" si="25" ref="H132:K133">H133</f>
        <v>0</v>
      </c>
      <c r="I132" s="10">
        <f t="shared" si="25"/>
        <v>241</v>
      </c>
      <c r="J132" s="10">
        <f t="shared" si="25"/>
        <v>5000</v>
      </c>
      <c r="K132" s="10">
        <f t="shared" si="25"/>
        <v>0</v>
      </c>
    </row>
    <row r="133" spans="1:11" s="16" customFormat="1" ht="40.5" customHeight="1">
      <c r="A133" s="30">
        <v>602</v>
      </c>
      <c r="B133" s="24" t="s">
        <v>130</v>
      </c>
      <c r="C133" s="7" t="s">
        <v>44</v>
      </c>
      <c r="D133" s="7" t="s">
        <v>42</v>
      </c>
      <c r="E133" s="7" t="s">
        <v>138</v>
      </c>
      <c r="F133" s="7"/>
      <c r="G133" s="10">
        <f>G134</f>
        <v>8312.806</v>
      </c>
      <c r="H133" s="10">
        <f t="shared" si="25"/>
        <v>0</v>
      </c>
      <c r="I133" s="10">
        <f t="shared" si="25"/>
        <v>241</v>
      </c>
      <c r="J133" s="10">
        <f t="shared" si="25"/>
        <v>5000</v>
      </c>
      <c r="K133" s="10">
        <f t="shared" si="25"/>
        <v>0</v>
      </c>
    </row>
    <row r="134" spans="1:11" s="16" customFormat="1" ht="21.75" customHeight="1">
      <c r="A134" s="30">
        <v>602</v>
      </c>
      <c r="B134" s="24" t="s">
        <v>123</v>
      </c>
      <c r="C134" s="7" t="s">
        <v>44</v>
      </c>
      <c r="D134" s="7" t="s">
        <v>42</v>
      </c>
      <c r="E134" s="7" t="s">
        <v>138</v>
      </c>
      <c r="F134" s="7" t="s">
        <v>122</v>
      </c>
      <c r="G134" s="10">
        <v>8312.806</v>
      </c>
      <c r="H134" s="10">
        <v>0</v>
      </c>
      <c r="I134" s="50">
        <v>241</v>
      </c>
      <c r="J134" s="11">
        <v>5000</v>
      </c>
      <c r="K134" s="11">
        <v>0</v>
      </c>
    </row>
    <row r="135" spans="1:11" s="13" customFormat="1" ht="48" customHeight="1">
      <c r="A135" s="30">
        <v>602</v>
      </c>
      <c r="B135" s="24" t="s">
        <v>80</v>
      </c>
      <c r="C135" s="7" t="s">
        <v>44</v>
      </c>
      <c r="D135" s="7" t="s">
        <v>42</v>
      </c>
      <c r="E135" s="7" t="s">
        <v>81</v>
      </c>
      <c r="F135" s="7"/>
      <c r="G135" s="10">
        <f>G136</f>
        <v>82339.38</v>
      </c>
      <c r="H135" s="10">
        <f>H136</f>
        <v>82339.38</v>
      </c>
      <c r="I135" s="10">
        <f>I136</f>
        <v>310.02</v>
      </c>
      <c r="J135" s="10">
        <f>J136</f>
        <v>0</v>
      </c>
      <c r="K135" s="10">
        <f>K136</f>
        <v>0</v>
      </c>
    </row>
    <row r="136" spans="1:11" s="13" customFormat="1" ht="28.5" customHeight="1">
      <c r="A136" s="30">
        <v>602</v>
      </c>
      <c r="B136" s="24" t="s">
        <v>123</v>
      </c>
      <c r="C136" s="7" t="s">
        <v>44</v>
      </c>
      <c r="D136" s="7" t="s">
        <v>42</v>
      </c>
      <c r="E136" s="7" t="s">
        <v>81</v>
      </c>
      <c r="F136" s="7" t="s">
        <v>122</v>
      </c>
      <c r="G136" s="10">
        <v>82339.38</v>
      </c>
      <c r="H136" s="10">
        <v>82339.38</v>
      </c>
      <c r="I136" s="49">
        <v>310.02</v>
      </c>
      <c r="J136" s="15">
        <v>0</v>
      </c>
      <c r="K136" s="15">
        <v>0</v>
      </c>
    </row>
    <row r="137" spans="1:11" s="13" customFormat="1" ht="54.75" customHeight="1">
      <c r="A137" s="32">
        <v>609</v>
      </c>
      <c r="B137" s="12" t="s">
        <v>184</v>
      </c>
      <c r="C137" s="7"/>
      <c r="D137" s="7"/>
      <c r="E137" s="7"/>
      <c r="F137" s="7"/>
      <c r="G137" s="8">
        <f>G138</f>
        <v>3000</v>
      </c>
      <c r="H137" s="8">
        <f>H138</f>
        <v>0</v>
      </c>
      <c r="I137" s="49"/>
      <c r="J137" s="8">
        <f>J138</f>
        <v>3000</v>
      </c>
      <c r="K137" s="8">
        <f>K138</f>
        <v>0</v>
      </c>
    </row>
    <row r="138" spans="1:11" s="13" customFormat="1" ht="22.5" customHeight="1">
      <c r="A138" s="30">
        <v>609</v>
      </c>
      <c r="B138" s="24" t="s">
        <v>16</v>
      </c>
      <c r="C138" s="6">
        <v>10</v>
      </c>
      <c r="D138" s="6" t="s">
        <v>28</v>
      </c>
      <c r="E138" s="7"/>
      <c r="F138" s="7"/>
      <c r="G138" s="8">
        <f aca="true" t="shared" si="26" ref="G138:K140">G139</f>
        <v>3000</v>
      </c>
      <c r="H138" s="8">
        <f t="shared" si="26"/>
        <v>0</v>
      </c>
      <c r="I138" s="48"/>
      <c r="J138" s="8">
        <f t="shared" si="26"/>
        <v>3000</v>
      </c>
      <c r="K138" s="8">
        <f t="shared" si="26"/>
        <v>0</v>
      </c>
    </row>
    <row r="139" spans="1:11" s="13" customFormat="1" ht="39" customHeight="1">
      <c r="A139" s="30">
        <v>609</v>
      </c>
      <c r="B139" s="24" t="s">
        <v>200</v>
      </c>
      <c r="C139" s="7">
        <v>10</v>
      </c>
      <c r="D139" s="7" t="s">
        <v>28</v>
      </c>
      <c r="E139" s="7" t="s">
        <v>66</v>
      </c>
      <c r="F139" s="7"/>
      <c r="G139" s="10">
        <f t="shared" si="26"/>
        <v>3000</v>
      </c>
      <c r="H139" s="10">
        <f t="shared" si="26"/>
        <v>0</v>
      </c>
      <c r="I139" s="48"/>
      <c r="J139" s="10">
        <f t="shared" si="26"/>
        <v>3000</v>
      </c>
      <c r="K139" s="10">
        <f t="shared" si="26"/>
        <v>0</v>
      </c>
    </row>
    <row r="140" spans="1:11" s="13" customFormat="1" ht="15" customHeight="1">
      <c r="A140" s="30">
        <v>609</v>
      </c>
      <c r="B140" s="24" t="s">
        <v>17</v>
      </c>
      <c r="C140" s="7" t="s">
        <v>30</v>
      </c>
      <c r="D140" s="7" t="s">
        <v>28</v>
      </c>
      <c r="E140" s="7" t="s">
        <v>77</v>
      </c>
      <c r="F140" s="7"/>
      <c r="G140" s="10">
        <f t="shared" si="26"/>
        <v>3000</v>
      </c>
      <c r="H140" s="10">
        <f t="shared" si="26"/>
        <v>0</v>
      </c>
      <c r="I140" s="48"/>
      <c r="J140" s="10">
        <f t="shared" si="26"/>
        <v>3000</v>
      </c>
      <c r="K140" s="10">
        <f t="shared" si="26"/>
        <v>0</v>
      </c>
    </row>
    <row r="141" spans="1:11" s="13" customFormat="1" ht="38.25" customHeight="1">
      <c r="A141" s="30">
        <v>609</v>
      </c>
      <c r="B141" s="24" t="s">
        <v>151</v>
      </c>
      <c r="C141" s="7">
        <v>10</v>
      </c>
      <c r="D141" s="7" t="s">
        <v>28</v>
      </c>
      <c r="E141" s="7" t="s">
        <v>77</v>
      </c>
      <c r="F141" s="7" t="s">
        <v>150</v>
      </c>
      <c r="G141" s="10">
        <v>3000</v>
      </c>
      <c r="H141" s="11">
        <v>0</v>
      </c>
      <c r="I141" s="48"/>
      <c r="J141" s="10">
        <v>3000</v>
      </c>
      <c r="K141" s="11">
        <v>0</v>
      </c>
    </row>
    <row r="142" spans="1:11" s="13" customFormat="1" ht="38.25" customHeight="1">
      <c r="A142" s="32">
        <v>631</v>
      </c>
      <c r="B142" s="12" t="s">
        <v>185</v>
      </c>
      <c r="C142" s="7"/>
      <c r="D142" s="7"/>
      <c r="E142" s="7"/>
      <c r="F142" s="7"/>
      <c r="G142" s="8">
        <f>G143+G147+G152</f>
        <v>41500</v>
      </c>
      <c r="H142" s="8">
        <f>H143+H147+H152</f>
        <v>0</v>
      </c>
      <c r="I142" s="8">
        <f>I143+I147+I152</f>
        <v>0</v>
      </c>
      <c r="J142" s="8">
        <f>J143+J147+J152</f>
        <v>41700</v>
      </c>
      <c r="K142" s="8">
        <f>K143+K147+K152</f>
        <v>0</v>
      </c>
    </row>
    <row r="143" spans="1:11" ht="28.5" customHeight="1">
      <c r="A143" s="30">
        <v>631</v>
      </c>
      <c r="B143" s="9" t="s">
        <v>21</v>
      </c>
      <c r="C143" s="6" t="s">
        <v>44</v>
      </c>
      <c r="D143" s="6" t="s">
        <v>42</v>
      </c>
      <c r="E143" s="7"/>
      <c r="F143" s="7"/>
      <c r="G143" s="8">
        <f aca="true" t="shared" si="27" ref="G143:K145">G144</f>
        <v>9500</v>
      </c>
      <c r="H143" s="8">
        <f t="shared" si="27"/>
        <v>0</v>
      </c>
      <c r="I143" s="51"/>
      <c r="J143" s="8">
        <f t="shared" si="27"/>
        <v>9500</v>
      </c>
      <c r="K143" s="8">
        <f t="shared" si="27"/>
        <v>0</v>
      </c>
    </row>
    <row r="144" spans="1:11" ht="60">
      <c r="A144" s="30">
        <v>631</v>
      </c>
      <c r="B144" s="9" t="s">
        <v>218</v>
      </c>
      <c r="C144" s="7" t="s">
        <v>44</v>
      </c>
      <c r="D144" s="7" t="s">
        <v>42</v>
      </c>
      <c r="E144" s="7" t="s">
        <v>139</v>
      </c>
      <c r="F144" s="7"/>
      <c r="G144" s="10">
        <f>G145</f>
        <v>9500</v>
      </c>
      <c r="H144" s="10">
        <f t="shared" si="27"/>
        <v>0</v>
      </c>
      <c r="I144" s="10">
        <f t="shared" si="27"/>
        <v>0</v>
      </c>
      <c r="J144" s="10">
        <f t="shared" si="27"/>
        <v>9500</v>
      </c>
      <c r="K144" s="10">
        <f t="shared" si="27"/>
        <v>0</v>
      </c>
    </row>
    <row r="145" spans="1:11" ht="75">
      <c r="A145" s="30">
        <v>631</v>
      </c>
      <c r="B145" s="9" t="s">
        <v>177</v>
      </c>
      <c r="C145" s="7" t="s">
        <v>44</v>
      </c>
      <c r="D145" s="7" t="s">
        <v>42</v>
      </c>
      <c r="E145" s="7" t="s">
        <v>140</v>
      </c>
      <c r="F145" s="7"/>
      <c r="G145" s="10">
        <f>G146</f>
        <v>9500</v>
      </c>
      <c r="H145" s="10">
        <f t="shared" si="27"/>
        <v>0</v>
      </c>
      <c r="I145" s="10">
        <f t="shared" si="27"/>
        <v>0</v>
      </c>
      <c r="J145" s="10">
        <f t="shared" si="27"/>
        <v>9500</v>
      </c>
      <c r="K145" s="10">
        <f t="shared" si="27"/>
        <v>0</v>
      </c>
    </row>
    <row r="146" spans="1:11" ht="15">
      <c r="A146" s="30">
        <v>631</v>
      </c>
      <c r="B146" s="9" t="s">
        <v>97</v>
      </c>
      <c r="C146" s="7" t="s">
        <v>44</v>
      </c>
      <c r="D146" s="7" t="s">
        <v>42</v>
      </c>
      <c r="E146" s="7" t="s">
        <v>140</v>
      </c>
      <c r="F146" s="7" t="s">
        <v>95</v>
      </c>
      <c r="G146" s="10">
        <f>4500+5000</f>
        <v>9500</v>
      </c>
      <c r="H146" s="10">
        <v>0</v>
      </c>
      <c r="I146" s="48"/>
      <c r="J146" s="15">
        <f>4500+5000</f>
        <v>9500</v>
      </c>
      <c r="K146" s="15">
        <v>0</v>
      </c>
    </row>
    <row r="147" spans="1:11" ht="15.75">
      <c r="A147" s="30">
        <v>631</v>
      </c>
      <c r="B147" s="9" t="s">
        <v>145</v>
      </c>
      <c r="C147" s="6" t="s">
        <v>14</v>
      </c>
      <c r="D147" s="6" t="s">
        <v>4</v>
      </c>
      <c r="E147" s="7"/>
      <c r="F147" s="7"/>
      <c r="G147" s="8">
        <f>G148</f>
        <v>26500</v>
      </c>
      <c r="H147" s="8">
        <f>H148</f>
        <v>0</v>
      </c>
      <c r="I147" s="51"/>
      <c r="J147" s="8">
        <f>J148</f>
        <v>26500</v>
      </c>
      <c r="K147" s="8">
        <f>K148</f>
        <v>0</v>
      </c>
    </row>
    <row r="148" spans="1:11" ht="60">
      <c r="A148" s="30">
        <v>631</v>
      </c>
      <c r="B148" s="9" t="s">
        <v>218</v>
      </c>
      <c r="C148" s="7" t="s">
        <v>45</v>
      </c>
      <c r="D148" s="7" t="s">
        <v>28</v>
      </c>
      <c r="E148" s="7" t="s">
        <v>139</v>
      </c>
      <c r="F148" s="7"/>
      <c r="G148" s="10">
        <f>G149</f>
        <v>26500</v>
      </c>
      <c r="H148" s="10">
        <f>H149</f>
        <v>0</v>
      </c>
      <c r="I148" s="10">
        <f>I149</f>
        <v>241</v>
      </c>
      <c r="J148" s="10">
        <f>J149</f>
        <v>26500</v>
      </c>
      <c r="K148" s="10">
        <f>K149</f>
        <v>0</v>
      </c>
    </row>
    <row r="149" spans="1:11" ht="75">
      <c r="A149" s="30">
        <v>631</v>
      </c>
      <c r="B149" s="9" t="s">
        <v>177</v>
      </c>
      <c r="C149" s="7" t="s">
        <v>45</v>
      </c>
      <c r="D149" s="7" t="s">
        <v>28</v>
      </c>
      <c r="E149" s="7" t="s">
        <v>140</v>
      </c>
      <c r="F149" s="7"/>
      <c r="G149" s="10">
        <f>SUM(G150:G151)</f>
        <v>26500</v>
      </c>
      <c r="H149" s="10">
        <f>SUM(H150:H151)</f>
        <v>0</v>
      </c>
      <c r="I149" s="10">
        <f>SUM(I150:I151)</f>
        <v>241</v>
      </c>
      <c r="J149" s="10">
        <f>SUM(J150:J151)</f>
        <v>26500</v>
      </c>
      <c r="K149" s="10">
        <f>SUM(K150:K151)</f>
        <v>0</v>
      </c>
    </row>
    <row r="150" spans="1:11" ht="15">
      <c r="A150" s="30">
        <v>631</v>
      </c>
      <c r="B150" s="9" t="s">
        <v>97</v>
      </c>
      <c r="C150" s="7" t="s">
        <v>14</v>
      </c>
      <c r="D150" s="7" t="s">
        <v>4</v>
      </c>
      <c r="E150" s="7" t="s">
        <v>140</v>
      </c>
      <c r="F150" s="7" t="s">
        <v>95</v>
      </c>
      <c r="G150" s="10">
        <f>10000+1500</f>
        <v>11500</v>
      </c>
      <c r="H150" s="10">
        <v>0</v>
      </c>
      <c r="I150" s="48"/>
      <c r="J150" s="15">
        <f>10000+1500</f>
        <v>11500</v>
      </c>
      <c r="K150" s="15">
        <v>0</v>
      </c>
    </row>
    <row r="151" spans="1:11" ht="15">
      <c r="A151" s="30">
        <v>631</v>
      </c>
      <c r="B151" s="9" t="s">
        <v>98</v>
      </c>
      <c r="C151" s="7" t="s">
        <v>14</v>
      </c>
      <c r="D151" s="7" t="s">
        <v>4</v>
      </c>
      <c r="E151" s="7" t="s">
        <v>140</v>
      </c>
      <c r="F151" s="7" t="s">
        <v>96</v>
      </c>
      <c r="G151" s="10">
        <v>15000</v>
      </c>
      <c r="H151" s="15">
        <v>0</v>
      </c>
      <c r="I151" s="48">
        <v>241</v>
      </c>
      <c r="J151" s="15">
        <v>15000</v>
      </c>
      <c r="K151" s="15">
        <v>0</v>
      </c>
    </row>
    <row r="152" spans="1:11" ht="30.75">
      <c r="A152" s="30">
        <v>631</v>
      </c>
      <c r="B152" s="9" t="s">
        <v>146</v>
      </c>
      <c r="C152" s="6" t="s">
        <v>45</v>
      </c>
      <c r="D152" s="6" t="s">
        <v>29</v>
      </c>
      <c r="E152" s="7"/>
      <c r="F152" s="7"/>
      <c r="G152" s="8">
        <f>G153+G158+G160</f>
        <v>5500</v>
      </c>
      <c r="H152" s="8">
        <f>H153+H158+H160</f>
        <v>0</v>
      </c>
      <c r="I152" s="51"/>
      <c r="J152" s="8">
        <f>J153+J158+J160</f>
        <v>5700</v>
      </c>
      <c r="K152" s="8">
        <f>K153+K158+K160</f>
        <v>0</v>
      </c>
    </row>
    <row r="153" spans="1:11" ht="60">
      <c r="A153" s="30">
        <v>631</v>
      </c>
      <c r="B153" s="9" t="s">
        <v>218</v>
      </c>
      <c r="C153" s="7" t="s">
        <v>45</v>
      </c>
      <c r="D153" s="7" t="s">
        <v>29</v>
      </c>
      <c r="E153" s="7" t="s">
        <v>139</v>
      </c>
      <c r="F153" s="7"/>
      <c r="G153" s="10">
        <f>G154</f>
        <v>3000</v>
      </c>
      <c r="H153" s="10">
        <f>H154</f>
        <v>0</v>
      </c>
      <c r="I153" s="10">
        <f>I154</f>
        <v>0</v>
      </c>
      <c r="J153" s="10">
        <f>J154</f>
        <v>3000</v>
      </c>
      <c r="K153" s="10">
        <f>K154</f>
        <v>0</v>
      </c>
    </row>
    <row r="154" spans="1:11" ht="30">
      <c r="A154" s="30">
        <v>631</v>
      </c>
      <c r="B154" s="9" t="s">
        <v>102</v>
      </c>
      <c r="C154" s="7" t="s">
        <v>45</v>
      </c>
      <c r="D154" s="7" t="s">
        <v>29</v>
      </c>
      <c r="E154" s="7" t="s">
        <v>147</v>
      </c>
      <c r="F154" s="7"/>
      <c r="G154" s="10">
        <f>SUM(G155:G157)</f>
        <v>3000</v>
      </c>
      <c r="H154" s="10">
        <f>SUM(H155:H157)</f>
        <v>0</v>
      </c>
      <c r="I154" s="10">
        <f>SUM(I155:I157)</f>
        <v>0</v>
      </c>
      <c r="J154" s="10">
        <f>SUM(J155:J157)</f>
        <v>3000</v>
      </c>
      <c r="K154" s="10">
        <f>SUM(K155:K157)</f>
        <v>0</v>
      </c>
    </row>
    <row r="155" spans="1:11" ht="60">
      <c r="A155" s="30">
        <v>631</v>
      </c>
      <c r="B155" s="9" t="s">
        <v>103</v>
      </c>
      <c r="C155" s="7" t="s">
        <v>45</v>
      </c>
      <c r="D155" s="7" t="s">
        <v>29</v>
      </c>
      <c r="E155" s="7" t="s">
        <v>147</v>
      </c>
      <c r="F155" s="7" t="s">
        <v>101</v>
      </c>
      <c r="G155" s="10">
        <v>2500</v>
      </c>
      <c r="H155" s="11">
        <v>0</v>
      </c>
      <c r="I155" s="49" t="s">
        <v>50</v>
      </c>
      <c r="J155" s="11">
        <v>2500</v>
      </c>
      <c r="K155" s="11">
        <v>0</v>
      </c>
    </row>
    <row r="156" spans="1:11" ht="45">
      <c r="A156" s="30">
        <v>631</v>
      </c>
      <c r="B156" s="9" t="s">
        <v>87</v>
      </c>
      <c r="C156" s="7" t="s">
        <v>45</v>
      </c>
      <c r="D156" s="7" t="s">
        <v>29</v>
      </c>
      <c r="E156" s="7" t="s">
        <v>147</v>
      </c>
      <c r="F156" s="7" t="s">
        <v>86</v>
      </c>
      <c r="G156" s="10">
        <v>499</v>
      </c>
      <c r="H156" s="10">
        <v>0</v>
      </c>
      <c r="I156" s="48"/>
      <c r="J156" s="11">
        <v>499</v>
      </c>
      <c r="K156" s="11">
        <v>0</v>
      </c>
    </row>
    <row r="157" spans="1:11" ht="15">
      <c r="A157" s="30">
        <v>631</v>
      </c>
      <c r="B157" s="9" t="s">
        <v>89</v>
      </c>
      <c r="C157" s="7" t="s">
        <v>45</v>
      </c>
      <c r="D157" s="7" t="s">
        <v>29</v>
      </c>
      <c r="E157" s="7" t="s">
        <v>147</v>
      </c>
      <c r="F157" s="7" t="s">
        <v>88</v>
      </c>
      <c r="G157" s="10">
        <v>1</v>
      </c>
      <c r="H157" s="11">
        <v>0</v>
      </c>
      <c r="I157" s="48" t="s">
        <v>49</v>
      </c>
      <c r="J157" s="11">
        <v>1</v>
      </c>
      <c r="K157" s="11">
        <v>0</v>
      </c>
    </row>
    <row r="158" spans="1:11" ht="30">
      <c r="A158" s="30">
        <v>631</v>
      </c>
      <c r="B158" s="9" t="s">
        <v>69</v>
      </c>
      <c r="C158" s="7" t="s">
        <v>45</v>
      </c>
      <c r="D158" s="7" t="s">
        <v>29</v>
      </c>
      <c r="E158" s="7" t="s">
        <v>148</v>
      </c>
      <c r="F158" s="7"/>
      <c r="G158" s="10">
        <f>G159</f>
        <v>2000</v>
      </c>
      <c r="H158" s="10">
        <f>H159</f>
        <v>0</v>
      </c>
      <c r="I158" s="10">
        <f>I159</f>
        <v>0</v>
      </c>
      <c r="J158" s="10">
        <f>J159</f>
        <v>2000</v>
      </c>
      <c r="K158" s="10">
        <f>K159</f>
        <v>0</v>
      </c>
    </row>
    <row r="159" spans="1:11" ht="45">
      <c r="A159" s="30">
        <v>631</v>
      </c>
      <c r="B159" s="9" t="s">
        <v>87</v>
      </c>
      <c r="C159" s="7" t="s">
        <v>45</v>
      </c>
      <c r="D159" s="7" t="s">
        <v>29</v>
      </c>
      <c r="E159" s="7" t="s">
        <v>148</v>
      </c>
      <c r="F159" s="7" t="s">
        <v>86</v>
      </c>
      <c r="G159" s="10">
        <v>2000</v>
      </c>
      <c r="H159" s="10">
        <v>0</v>
      </c>
      <c r="I159" s="48"/>
      <c r="J159" s="11">
        <v>2000</v>
      </c>
      <c r="K159" s="11">
        <v>0</v>
      </c>
    </row>
    <row r="160" spans="1:11" ht="75.75" customHeight="1">
      <c r="A160" s="30">
        <v>631</v>
      </c>
      <c r="B160" s="9" t="s">
        <v>211</v>
      </c>
      <c r="C160" s="7" t="s">
        <v>45</v>
      </c>
      <c r="D160" s="7" t="s">
        <v>29</v>
      </c>
      <c r="E160" s="7" t="s">
        <v>143</v>
      </c>
      <c r="F160" s="7"/>
      <c r="G160" s="10">
        <f>G161</f>
        <v>500</v>
      </c>
      <c r="H160" s="10">
        <f aca="true" t="shared" si="28" ref="H160:K161">H161</f>
        <v>0</v>
      </c>
      <c r="I160" s="10">
        <f t="shared" si="28"/>
        <v>0</v>
      </c>
      <c r="J160" s="10">
        <f t="shared" si="28"/>
        <v>700</v>
      </c>
      <c r="K160" s="10">
        <f t="shared" si="28"/>
        <v>0</v>
      </c>
    </row>
    <row r="161" spans="1:11" ht="30">
      <c r="A161" s="30">
        <v>631</v>
      </c>
      <c r="B161" s="9" t="s">
        <v>69</v>
      </c>
      <c r="C161" s="7" t="s">
        <v>45</v>
      </c>
      <c r="D161" s="7" t="s">
        <v>29</v>
      </c>
      <c r="E161" s="7" t="s">
        <v>149</v>
      </c>
      <c r="F161" s="7"/>
      <c r="G161" s="10">
        <f>G162</f>
        <v>500</v>
      </c>
      <c r="H161" s="10">
        <f t="shared" si="28"/>
        <v>0</v>
      </c>
      <c r="I161" s="10">
        <f t="shared" si="28"/>
        <v>0</v>
      </c>
      <c r="J161" s="10">
        <f t="shared" si="28"/>
        <v>700</v>
      </c>
      <c r="K161" s="10">
        <f t="shared" si="28"/>
        <v>0</v>
      </c>
    </row>
    <row r="162" spans="1:11" ht="45">
      <c r="A162" s="30">
        <v>631</v>
      </c>
      <c r="B162" s="9" t="s">
        <v>87</v>
      </c>
      <c r="C162" s="7" t="s">
        <v>45</v>
      </c>
      <c r="D162" s="7" t="s">
        <v>29</v>
      </c>
      <c r="E162" s="7" t="s">
        <v>149</v>
      </c>
      <c r="F162" s="7" t="s">
        <v>86</v>
      </c>
      <c r="G162" s="10">
        <v>500</v>
      </c>
      <c r="H162" s="10">
        <v>0</v>
      </c>
      <c r="I162" s="48"/>
      <c r="J162" s="11">
        <v>700</v>
      </c>
      <c r="K162" s="11">
        <v>0</v>
      </c>
    </row>
    <row r="163" spans="1:11" ht="47.25">
      <c r="A163" s="32">
        <v>633</v>
      </c>
      <c r="B163" s="12" t="s">
        <v>186</v>
      </c>
      <c r="C163" s="4"/>
      <c r="D163" s="4"/>
      <c r="E163" s="4"/>
      <c r="F163" s="4"/>
      <c r="G163" s="34">
        <f aca="true" t="shared" si="29" ref="G163:K166">G164</f>
        <v>1000</v>
      </c>
      <c r="H163" s="34">
        <f t="shared" si="29"/>
        <v>0</v>
      </c>
      <c r="I163" s="51"/>
      <c r="J163" s="34">
        <f t="shared" si="29"/>
        <v>1000</v>
      </c>
      <c r="K163" s="34">
        <f t="shared" si="29"/>
        <v>0</v>
      </c>
    </row>
    <row r="164" spans="1:11" ht="34.5" customHeight="1">
      <c r="A164" s="30">
        <v>633</v>
      </c>
      <c r="B164" s="9" t="s">
        <v>18</v>
      </c>
      <c r="C164" s="6">
        <v>10</v>
      </c>
      <c r="D164" s="6" t="s">
        <v>40</v>
      </c>
      <c r="E164" s="7"/>
      <c r="F164" s="7"/>
      <c r="G164" s="8">
        <f t="shared" si="29"/>
        <v>1000</v>
      </c>
      <c r="H164" s="8">
        <f t="shared" si="29"/>
        <v>0</v>
      </c>
      <c r="I164" s="51"/>
      <c r="J164" s="8">
        <f t="shared" si="29"/>
        <v>1000</v>
      </c>
      <c r="K164" s="8">
        <f t="shared" si="29"/>
        <v>0</v>
      </c>
    </row>
    <row r="165" spans="1:11" ht="54.75" customHeight="1">
      <c r="A165" s="30">
        <v>633</v>
      </c>
      <c r="B165" s="9" t="s">
        <v>219</v>
      </c>
      <c r="C165" s="7">
        <v>10</v>
      </c>
      <c r="D165" s="7" t="s">
        <v>40</v>
      </c>
      <c r="E165" s="7" t="s">
        <v>160</v>
      </c>
      <c r="F165" s="7"/>
      <c r="G165" s="10">
        <f>G166</f>
        <v>1000</v>
      </c>
      <c r="H165" s="10">
        <f t="shared" si="29"/>
        <v>0</v>
      </c>
      <c r="I165" s="10">
        <f t="shared" si="29"/>
        <v>0</v>
      </c>
      <c r="J165" s="10">
        <f t="shared" si="29"/>
        <v>1000</v>
      </c>
      <c r="K165" s="10">
        <f t="shared" si="29"/>
        <v>0</v>
      </c>
    </row>
    <row r="166" spans="1:11" ht="30">
      <c r="A166" s="30">
        <v>633</v>
      </c>
      <c r="B166" s="9" t="s">
        <v>69</v>
      </c>
      <c r="C166" s="7">
        <v>10</v>
      </c>
      <c r="D166" s="7" t="s">
        <v>40</v>
      </c>
      <c r="E166" s="7" t="s">
        <v>161</v>
      </c>
      <c r="F166" s="7"/>
      <c r="G166" s="10">
        <f>G167</f>
        <v>1000</v>
      </c>
      <c r="H166" s="10">
        <f t="shared" si="29"/>
        <v>0</v>
      </c>
      <c r="I166" s="10">
        <f t="shared" si="29"/>
        <v>0</v>
      </c>
      <c r="J166" s="10">
        <f t="shared" si="29"/>
        <v>1000</v>
      </c>
      <c r="K166" s="10">
        <f t="shared" si="29"/>
        <v>0</v>
      </c>
    </row>
    <row r="167" spans="1:11" ht="45">
      <c r="A167" s="30">
        <v>633</v>
      </c>
      <c r="B167" s="9" t="s">
        <v>87</v>
      </c>
      <c r="C167" s="7">
        <v>10</v>
      </c>
      <c r="D167" s="7" t="s">
        <v>40</v>
      </c>
      <c r="E167" s="7" t="s">
        <v>161</v>
      </c>
      <c r="F167" s="7" t="s">
        <v>86</v>
      </c>
      <c r="G167" s="10">
        <v>1000</v>
      </c>
      <c r="H167" s="10">
        <v>0</v>
      </c>
      <c r="I167" s="48"/>
      <c r="J167" s="11">
        <v>1000</v>
      </c>
      <c r="K167" s="11">
        <v>0</v>
      </c>
    </row>
    <row r="168" spans="1:11" ht="31.5">
      <c r="A168" s="32">
        <v>931</v>
      </c>
      <c r="B168" s="12" t="s">
        <v>187</v>
      </c>
      <c r="C168" s="4"/>
      <c r="D168" s="4"/>
      <c r="E168" s="4"/>
      <c r="F168" s="4"/>
      <c r="G168" s="34">
        <f>G169+G176+G180+G184+G188+G193+G200</f>
        <v>74491</v>
      </c>
      <c r="H168" s="34">
        <f>H169+H176+H180+H184+H188+H193+H200</f>
        <v>1251</v>
      </c>
      <c r="I168" s="34">
        <f>I169+I176+I180+I184+I188+I193+I200</f>
        <v>0</v>
      </c>
      <c r="J168" s="34">
        <f>J169+J176+J180+J184+J188+J193+J200</f>
        <v>71491</v>
      </c>
      <c r="K168" s="34">
        <f>K169+K176+K180+K184+K188+K193+K200</f>
        <v>1251</v>
      </c>
    </row>
    <row r="169" spans="1:11" ht="45.75">
      <c r="A169" s="30">
        <v>931</v>
      </c>
      <c r="B169" s="9" t="s">
        <v>39</v>
      </c>
      <c r="C169" s="6" t="s">
        <v>28</v>
      </c>
      <c r="D169" s="6" t="s">
        <v>40</v>
      </c>
      <c r="E169" s="7"/>
      <c r="F169" s="7"/>
      <c r="G169" s="8">
        <f aca="true" t="shared" si="30" ref="G169:K171">G170</f>
        <v>10000</v>
      </c>
      <c r="H169" s="8">
        <f t="shared" si="30"/>
        <v>0</v>
      </c>
      <c r="I169" s="51"/>
      <c r="J169" s="8">
        <f t="shared" si="30"/>
        <v>10000</v>
      </c>
      <c r="K169" s="8">
        <f t="shared" si="30"/>
        <v>0</v>
      </c>
    </row>
    <row r="170" spans="1:11" ht="60">
      <c r="A170" s="30">
        <v>931</v>
      </c>
      <c r="B170" s="9" t="s">
        <v>220</v>
      </c>
      <c r="C170" s="7" t="s">
        <v>28</v>
      </c>
      <c r="D170" s="7" t="s">
        <v>40</v>
      </c>
      <c r="E170" s="7" t="s">
        <v>72</v>
      </c>
      <c r="F170" s="7"/>
      <c r="G170" s="10">
        <f t="shared" si="30"/>
        <v>10000</v>
      </c>
      <c r="H170" s="10">
        <f t="shared" si="30"/>
        <v>0</v>
      </c>
      <c r="I170" s="10">
        <f t="shared" si="30"/>
        <v>0</v>
      </c>
      <c r="J170" s="10">
        <f t="shared" si="30"/>
        <v>10000</v>
      </c>
      <c r="K170" s="10">
        <f t="shared" si="30"/>
        <v>0</v>
      </c>
    </row>
    <row r="171" spans="1:11" ht="45">
      <c r="A171" s="30">
        <v>931</v>
      </c>
      <c r="B171" s="9" t="s">
        <v>221</v>
      </c>
      <c r="C171" s="7" t="s">
        <v>28</v>
      </c>
      <c r="D171" s="7" t="s">
        <v>40</v>
      </c>
      <c r="E171" s="7" t="s">
        <v>90</v>
      </c>
      <c r="F171" s="7"/>
      <c r="G171" s="10">
        <f t="shared" si="30"/>
        <v>10000</v>
      </c>
      <c r="H171" s="10">
        <f t="shared" si="30"/>
        <v>0</v>
      </c>
      <c r="I171" s="10">
        <f t="shared" si="30"/>
        <v>0</v>
      </c>
      <c r="J171" s="10">
        <f t="shared" si="30"/>
        <v>10000</v>
      </c>
      <c r="K171" s="10">
        <f t="shared" si="30"/>
        <v>0</v>
      </c>
    </row>
    <row r="172" spans="1:11" ht="30">
      <c r="A172" s="30">
        <v>931</v>
      </c>
      <c r="B172" s="9" t="s">
        <v>67</v>
      </c>
      <c r="C172" s="7" t="s">
        <v>28</v>
      </c>
      <c r="D172" s="7" t="s">
        <v>40</v>
      </c>
      <c r="E172" s="7" t="s">
        <v>91</v>
      </c>
      <c r="F172" s="7"/>
      <c r="G172" s="10">
        <f>SUM(G173:G175)</f>
        <v>10000</v>
      </c>
      <c r="H172" s="10">
        <f>SUM(H173:H175)</f>
        <v>0</v>
      </c>
      <c r="I172" s="10">
        <f>SUM(I173:I175)</f>
        <v>0</v>
      </c>
      <c r="J172" s="10">
        <f>SUM(J173:J175)</f>
        <v>10000</v>
      </c>
      <c r="K172" s="10">
        <f>SUM(K173:K175)</f>
        <v>0</v>
      </c>
    </row>
    <row r="173" spans="1:11" ht="30">
      <c r="A173" s="30">
        <v>931</v>
      </c>
      <c r="B173" s="9" t="s">
        <v>85</v>
      </c>
      <c r="C173" s="7" t="s">
        <v>28</v>
      </c>
      <c r="D173" s="7" t="s">
        <v>40</v>
      </c>
      <c r="E173" s="7" t="s">
        <v>91</v>
      </c>
      <c r="F173" s="7" t="s">
        <v>84</v>
      </c>
      <c r="G173" s="10">
        <v>9000</v>
      </c>
      <c r="H173" s="11">
        <v>0</v>
      </c>
      <c r="I173" s="48" t="s">
        <v>49</v>
      </c>
      <c r="J173" s="11">
        <v>9000</v>
      </c>
      <c r="K173" s="11">
        <v>0</v>
      </c>
    </row>
    <row r="174" spans="1:11" ht="60">
      <c r="A174" s="30">
        <v>931</v>
      </c>
      <c r="B174" s="9" t="s">
        <v>87</v>
      </c>
      <c r="C174" s="7" t="s">
        <v>28</v>
      </c>
      <c r="D174" s="7" t="s">
        <v>40</v>
      </c>
      <c r="E174" s="7" t="s">
        <v>91</v>
      </c>
      <c r="F174" s="7" t="s">
        <v>86</v>
      </c>
      <c r="G174" s="10">
        <v>998</v>
      </c>
      <c r="H174" s="11">
        <v>0</v>
      </c>
      <c r="I174" s="49" t="s">
        <v>50</v>
      </c>
      <c r="J174" s="11">
        <v>998</v>
      </c>
      <c r="K174" s="11"/>
    </row>
    <row r="175" spans="1:11" ht="15">
      <c r="A175" s="30">
        <v>931</v>
      </c>
      <c r="B175" s="9" t="s">
        <v>89</v>
      </c>
      <c r="C175" s="7" t="s">
        <v>28</v>
      </c>
      <c r="D175" s="7" t="s">
        <v>40</v>
      </c>
      <c r="E175" s="7" t="s">
        <v>91</v>
      </c>
      <c r="F175" s="7" t="s">
        <v>88</v>
      </c>
      <c r="G175" s="10">
        <v>2</v>
      </c>
      <c r="H175" s="11">
        <v>0</v>
      </c>
      <c r="I175" s="48" t="s">
        <v>197</v>
      </c>
      <c r="J175" s="11">
        <v>2</v>
      </c>
      <c r="K175" s="11">
        <v>0</v>
      </c>
    </row>
    <row r="176" spans="1:11" ht="24.75" customHeight="1">
      <c r="A176" s="30">
        <v>931</v>
      </c>
      <c r="B176" s="9" t="s">
        <v>24</v>
      </c>
      <c r="C176" s="6" t="s">
        <v>28</v>
      </c>
      <c r="D176" s="6">
        <v>11</v>
      </c>
      <c r="E176" s="7" t="s">
        <v>46</v>
      </c>
      <c r="F176" s="7"/>
      <c r="G176" s="8">
        <f aca="true" t="shared" si="31" ref="G176:K178">G177</f>
        <v>1000</v>
      </c>
      <c r="H176" s="8">
        <f t="shared" si="31"/>
        <v>0</v>
      </c>
      <c r="I176" s="51"/>
      <c r="J176" s="8">
        <f t="shared" si="31"/>
        <v>1000</v>
      </c>
      <c r="K176" s="8">
        <f t="shared" si="31"/>
        <v>0</v>
      </c>
    </row>
    <row r="177" spans="1:11" ht="41.25" customHeight="1">
      <c r="A177" s="30">
        <v>931</v>
      </c>
      <c r="B177" s="9" t="s">
        <v>200</v>
      </c>
      <c r="C177" s="7" t="s">
        <v>28</v>
      </c>
      <c r="D177" s="7">
        <v>11</v>
      </c>
      <c r="E177" s="7" t="s">
        <v>66</v>
      </c>
      <c r="F177" s="7"/>
      <c r="G177" s="10">
        <f t="shared" si="31"/>
        <v>1000</v>
      </c>
      <c r="H177" s="10">
        <f t="shared" si="31"/>
        <v>0</v>
      </c>
      <c r="I177" s="51"/>
      <c r="J177" s="10">
        <f t="shared" si="31"/>
        <v>1000</v>
      </c>
      <c r="K177" s="10">
        <f t="shared" si="31"/>
        <v>0</v>
      </c>
    </row>
    <row r="178" spans="1:11" ht="24.75" customHeight="1">
      <c r="A178" s="30">
        <v>931</v>
      </c>
      <c r="B178" s="9" t="s">
        <v>71</v>
      </c>
      <c r="C178" s="7" t="s">
        <v>28</v>
      </c>
      <c r="D178" s="7" t="s">
        <v>60</v>
      </c>
      <c r="E178" s="7" t="s">
        <v>73</v>
      </c>
      <c r="F178" s="7"/>
      <c r="G178" s="10">
        <f t="shared" si="31"/>
        <v>1000</v>
      </c>
      <c r="H178" s="10">
        <f t="shared" si="31"/>
        <v>0</v>
      </c>
      <c r="I178" s="51"/>
      <c r="J178" s="10">
        <f t="shared" si="31"/>
        <v>1000</v>
      </c>
      <c r="K178" s="10">
        <f t="shared" si="31"/>
        <v>0</v>
      </c>
    </row>
    <row r="179" spans="1:11" ht="22.5" customHeight="1">
      <c r="A179" s="30">
        <v>931</v>
      </c>
      <c r="B179" s="9" t="s">
        <v>54</v>
      </c>
      <c r="C179" s="7" t="s">
        <v>28</v>
      </c>
      <c r="D179" s="7">
        <v>11</v>
      </c>
      <c r="E179" s="7" t="s">
        <v>73</v>
      </c>
      <c r="F179" s="7" t="s">
        <v>53</v>
      </c>
      <c r="G179" s="10">
        <v>1000</v>
      </c>
      <c r="H179" s="11">
        <v>0</v>
      </c>
      <c r="I179" s="51"/>
      <c r="J179" s="10">
        <v>1000</v>
      </c>
      <c r="K179" s="11">
        <v>0</v>
      </c>
    </row>
    <row r="180" spans="1:11" ht="27" customHeight="1">
      <c r="A180" s="30">
        <v>931</v>
      </c>
      <c r="B180" s="9" t="s">
        <v>10</v>
      </c>
      <c r="C180" s="6" t="s">
        <v>28</v>
      </c>
      <c r="D180" s="6" t="s">
        <v>52</v>
      </c>
      <c r="E180" s="4"/>
      <c r="F180" s="4"/>
      <c r="G180" s="34">
        <f aca="true" t="shared" si="32" ref="G180:K182">G181</f>
        <v>23000</v>
      </c>
      <c r="H180" s="34">
        <f t="shared" si="32"/>
        <v>0</v>
      </c>
      <c r="I180" s="51"/>
      <c r="J180" s="34">
        <f t="shared" si="32"/>
        <v>20000</v>
      </c>
      <c r="K180" s="34">
        <f t="shared" si="32"/>
        <v>0</v>
      </c>
    </row>
    <row r="181" spans="1:11" ht="75">
      <c r="A181" s="30">
        <v>931</v>
      </c>
      <c r="B181" s="9" t="s">
        <v>189</v>
      </c>
      <c r="C181" s="7" t="s">
        <v>28</v>
      </c>
      <c r="D181" s="7" t="s">
        <v>52</v>
      </c>
      <c r="E181" s="7" t="s">
        <v>99</v>
      </c>
      <c r="F181" s="7"/>
      <c r="G181" s="10">
        <f t="shared" si="32"/>
        <v>23000</v>
      </c>
      <c r="H181" s="10">
        <f t="shared" si="32"/>
        <v>0</v>
      </c>
      <c r="I181" s="51"/>
      <c r="J181" s="10">
        <f t="shared" si="32"/>
        <v>20000</v>
      </c>
      <c r="K181" s="10">
        <f t="shared" si="32"/>
        <v>0</v>
      </c>
    </row>
    <row r="182" spans="1:11" ht="75">
      <c r="A182" s="30">
        <v>931</v>
      </c>
      <c r="B182" s="9" t="s">
        <v>177</v>
      </c>
      <c r="C182" s="7" t="s">
        <v>28</v>
      </c>
      <c r="D182" s="7" t="s">
        <v>52</v>
      </c>
      <c r="E182" s="7" t="s">
        <v>100</v>
      </c>
      <c r="F182" s="7"/>
      <c r="G182" s="10">
        <f t="shared" si="32"/>
        <v>23000</v>
      </c>
      <c r="H182" s="10">
        <f t="shared" si="32"/>
        <v>0</v>
      </c>
      <c r="I182" s="51"/>
      <c r="J182" s="10">
        <f t="shared" si="32"/>
        <v>20000</v>
      </c>
      <c r="K182" s="10">
        <f t="shared" si="32"/>
        <v>0</v>
      </c>
    </row>
    <row r="183" spans="1:11" ht="21" customHeight="1">
      <c r="A183" s="30">
        <v>931</v>
      </c>
      <c r="B183" s="9" t="s">
        <v>97</v>
      </c>
      <c r="C183" s="7" t="s">
        <v>28</v>
      </c>
      <c r="D183" s="7" t="s">
        <v>52</v>
      </c>
      <c r="E183" s="7" t="s">
        <v>100</v>
      </c>
      <c r="F183" s="7" t="s">
        <v>95</v>
      </c>
      <c r="G183" s="10">
        <v>23000</v>
      </c>
      <c r="H183" s="10">
        <v>0</v>
      </c>
      <c r="I183" s="51"/>
      <c r="J183" s="10">
        <v>20000</v>
      </c>
      <c r="K183" s="10">
        <v>0</v>
      </c>
    </row>
    <row r="184" spans="1:11" ht="30" customHeight="1">
      <c r="A184" s="30">
        <v>931</v>
      </c>
      <c r="B184" s="9" t="s">
        <v>19</v>
      </c>
      <c r="C184" s="6" t="s">
        <v>29</v>
      </c>
      <c r="D184" s="6" t="s">
        <v>45</v>
      </c>
      <c r="E184" s="7"/>
      <c r="F184" s="7"/>
      <c r="G184" s="8">
        <f aca="true" t="shared" si="33" ref="G184:K186">G185</f>
        <v>2000</v>
      </c>
      <c r="H184" s="8">
        <f t="shared" si="33"/>
        <v>0</v>
      </c>
      <c r="I184" s="51"/>
      <c r="J184" s="8">
        <f t="shared" si="33"/>
        <v>2000</v>
      </c>
      <c r="K184" s="8">
        <f t="shared" si="33"/>
        <v>0</v>
      </c>
    </row>
    <row r="185" spans="1:11" ht="75">
      <c r="A185" s="30">
        <v>931</v>
      </c>
      <c r="B185" s="9" t="s">
        <v>189</v>
      </c>
      <c r="C185" s="7" t="s">
        <v>29</v>
      </c>
      <c r="D185" s="7" t="s">
        <v>45</v>
      </c>
      <c r="E185" s="7" t="s">
        <v>99</v>
      </c>
      <c r="F185" s="7"/>
      <c r="G185" s="10">
        <f t="shared" si="33"/>
        <v>2000</v>
      </c>
      <c r="H185" s="10">
        <f t="shared" si="33"/>
        <v>0</v>
      </c>
      <c r="I185" s="51"/>
      <c r="J185" s="10">
        <f t="shared" si="33"/>
        <v>2000</v>
      </c>
      <c r="K185" s="10">
        <f t="shared" si="33"/>
        <v>0</v>
      </c>
    </row>
    <row r="186" spans="1:11" ht="75">
      <c r="A186" s="30">
        <v>931</v>
      </c>
      <c r="B186" s="9" t="s">
        <v>177</v>
      </c>
      <c r="C186" s="7" t="s">
        <v>29</v>
      </c>
      <c r="D186" s="7" t="s">
        <v>45</v>
      </c>
      <c r="E186" s="7" t="s">
        <v>100</v>
      </c>
      <c r="F186" s="7"/>
      <c r="G186" s="10">
        <f t="shared" si="33"/>
        <v>2000</v>
      </c>
      <c r="H186" s="10">
        <f t="shared" si="33"/>
        <v>0</v>
      </c>
      <c r="I186" s="51"/>
      <c r="J186" s="10">
        <f t="shared" si="33"/>
        <v>2000</v>
      </c>
      <c r="K186" s="10">
        <f t="shared" si="33"/>
        <v>0</v>
      </c>
    </row>
    <row r="187" spans="1:11" ht="51.75" customHeight="1">
      <c r="A187" s="30">
        <v>931</v>
      </c>
      <c r="B187" s="9" t="s">
        <v>114</v>
      </c>
      <c r="C187" s="7" t="s">
        <v>29</v>
      </c>
      <c r="D187" s="7" t="s">
        <v>45</v>
      </c>
      <c r="E187" s="7" t="s">
        <v>100</v>
      </c>
      <c r="F187" s="7" t="s">
        <v>55</v>
      </c>
      <c r="G187" s="10">
        <v>2000</v>
      </c>
      <c r="H187" s="11">
        <v>0</v>
      </c>
      <c r="I187" s="51"/>
      <c r="J187" s="10">
        <v>2000</v>
      </c>
      <c r="K187" s="11">
        <v>0</v>
      </c>
    </row>
    <row r="188" spans="1:11" ht="40.5" customHeight="1">
      <c r="A188" s="30">
        <v>931</v>
      </c>
      <c r="B188" s="9" t="s">
        <v>35</v>
      </c>
      <c r="C188" s="6">
        <v>13</v>
      </c>
      <c r="D188" s="6" t="s">
        <v>28</v>
      </c>
      <c r="E188" s="7"/>
      <c r="F188" s="7"/>
      <c r="G188" s="8">
        <f aca="true" t="shared" si="34" ref="G188:K191">G189</f>
        <v>4000</v>
      </c>
      <c r="H188" s="8">
        <f t="shared" si="34"/>
        <v>0</v>
      </c>
      <c r="I188" s="51"/>
      <c r="J188" s="8">
        <f t="shared" si="34"/>
        <v>4000</v>
      </c>
      <c r="K188" s="8">
        <f t="shared" si="34"/>
        <v>0</v>
      </c>
    </row>
    <row r="189" spans="1:11" ht="66.75" customHeight="1">
      <c r="A189" s="30">
        <v>931</v>
      </c>
      <c r="B189" s="9" t="s">
        <v>220</v>
      </c>
      <c r="C189" s="7">
        <v>13</v>
      </c>
      <c r="D189" s="7" t="s">
        <v>28</v>
      </c>
      <c r="E189" s="7" t="s">
        <v>72</v>
      </c>
      <c r="F189" s="7"/>
      <c r="G189" s="10">
        <f t="shared" si="34"/>
        <v>4000</v>
      </c>
      <c r="H189" s="10">
        <f t="shared" si="34"/>
        <v>0</v>
      </c>
      <c r="I189" s="51"/>
      <c r="J189" s="10">
        <f t="shared" si="34"/>
        <v>4000</v>
      </c>
      <c r="K189" s="10">
        <f t="shared" si="34"/>
        <v>0</v>
      </c>
    </row>
    <row r="190" spans="1:11" ht="54" customHeight="1">
      <c r="A190" s="30">
        <v>931</v>
      </c>
      <c r="B190" s="9" t="s">
        <v>222</v>
      </c>
      <c r="C190" s="7">
        <v>13</v>
      </c>
      <c r="D190" s="7" t="s">
        <v>28</v>
      </c>
      <c r="E190" s="7" t="s">
        <v>167</v>
      </c>
      <c r="F190" s="7"/>
      <c r="G190" s="10">
        <f t="shared" si="34"/>
        <v>4000</v>
      </c>
      <c r="H190" s="10">
        <f t="shared" si="34"/>
        <v>0</v>
      </c>
      <c r="I190" s="51"/>
      <c r="J190" s="10">
        <f t="shared" si="34"/>
        <v>4000</v>
      </c>
      <c r="K190" s="10">
        <f t="shared" si="34"/>
        <v>0</v>
      </c>
    </row>
    <row r="191" spans="1:11" ht="18.75" customHeight="1">
      <c r="A191" s="30">
        <v>931</v>
      </c>
      <c r="B191" s="9" t="s">
        <v>71</v>
      </c>
      <c r="C191" s="7" t="s">
        <v>52</v>
      </c>
      <c r="D191" s="7" t="s">
        <v>28</v>
      </c>
      <c r="E191" s="7" t="s">
        <v>168</v>
      </c>
      <c r="F191" s="7"/>
      <c r="G191" s="10">
        <f t="shared" si="34"/>
        <v>4000</v>
      </c>
      <c r="H191" s="10">
        <f t="shared" si="34"/>
        <v>0</v>
      </c>
      <c r="I191" s="51"/>
      <c r="J191" s="10">
        <f t="shared" si="34"/>
        <v>4000</v>
      </c>
      <c r="K191" s="10">
        <f t="shared" si="34"/>
        <v>0</v>
      </c>
    </row>
    <row r="192" spans="1:11" ht="25.5" customHeight="1">
      <c r="A192" s="30">
        <v>931</v>
      </c>
      <c r="B192" s="9" t="s">
        <v>23</v>
      </c>
      <c r="C192" s="7" t="s">
        <v>52</v>
      </c>
      <c r="D192" s="7" t="s">
        <v>28</v>
      </c>
      <c r="E192" s="7" t="s">
        <v>168</v>
      </c>
      <c r="F192" s="7" t="s">
        <v>56</v>
      </c>
      <c r="G192" s="10">
        <v>4000</v>
      </c>
      <c r="H192" s="11">
        <v>0</v>
      </c>
      <c r="I192" s="51"/>
      <c r="J192" s="10">
        <v>4000</v>
      </c>
      <c r="K192" s="11">
        <v>0</v>
      </c>
    </row>
    <row r="193" spans="1:11" ht="60" customHeight="1">
      <c r="A193" s="30">
        <v>931</v>
      </c>
      <c r="B193" s="9" t="s">
        <v>37</v>
      </c>
      <c r="C193" s="6">
        <v>14</v>
      </c>
      <c r="D193" s="6" t="s">
        <v>28</v>
      </c>
      <c r="E193" s="7"/>
      <c r="F193" s="7"/>
      <c r="G193" s="8">
        <f>G194+G198</f>
        <v>26251</v>
      </c>
      <c r="H193" s="8">
        <f>H194+H198</f>
        <v>1251</v>
      </c>
      <c r="I193" s="51"/>
      <c r="J193" s="8">
        <f>J194+J198</f>
        <v>26251</v>
      </c>
      <c r="K193" s="8">
        <f>K194+K198</f>
        <v>1251</v>
      </c>
    </row>
    <row r="194" spans="1:11" ht="70.5" customHeight="1">
      <c r="A194" s="30">
        <v>931</v>
      </c>
      <c r="B194" s="9" t="s">
        <v>220</v>
      </c>
      <c r="C194" s="7" t="s">
        <v>61</v>
      </c>
      <c r="D194" s="7" t="s">
        <v>28</v>
      </c>
      <c r="E194" s="7" t="s">
        <v>72</v>
      </c>
      <c r="F194" s="7"/>
      <c r="G194" s="10">
        <f aca="true" t="shared" si="35" ref="G194:K196">G195</f>
        <v>25000</v>
      </c>
      <c r="H194" s="10">
        <f t="shared" si="35"/>
        <v>0</v>
      </c>
      <c r="I194" s="10">
        <f t="shared" si="35"/>
        <v>0</v>
      </c>
      <c r="J194" s="10">
        <f t="shared" si="35"/>
        <v>25000</v>
      </c>
      <c r="K194" s="10">
        <f t="shared" si="35"/>
        <v>0</v>
      </c>
    </row>
    <row r="195" spans="1:11" ht="50.25" customHeight="1">
      <c r="A195" s="30">
        <v>931</v>
      </c>
      <c r="B195" s="9" t="s">
        <v>223</v>
      </c>
      <c r="C195" s="7" t="s">
        <v>61</v>
      </c>
      <c r="D195" s="7" t="s">
        <v>28</v>
      </c>
      <c r="E195" s="7" t="s">
        <v>169</v>
      </c>
      <c r="F195" s="7"/>
      <c r="G195" s="10">
        <f t="shared" si="35"/>
        <v>25000</v>
      </c>
      <c r="H195" s="10">
        <f t="shared" si="35"/>
        <v>0</v>
      </c>
      <c r="I195" s="10">
        <f t="shared" si="35"/>
        <v>0</v>
      </c>
      <c r="J195" s="10">
        <f t="shared" si="35"/>
        <v>25000</v>
      </c>
      <c r="K195" s="10">
        <f t="shared" si="35"/>
        <v>0</v>
      </c>
    </row>
    <row r="196" spans="1:11" ht="30">
      <c r="A196" s="30">
        <v>931</v>
      </c>
      <c r="B196" s="9" t="s">
        <v>172</v>
      </c>
      <c r="C196" s="7" t="s">
        <v>61</v>
      </c>
      <c r="D196" s="7" t="s">
        <v>28</v>
      </c>
      <c r="E196" s="7" t="s">
        <v>171</v>
      </c>
      <c r="F196" s="7"/>
      <c r="G196" s="10">
        <f t="shared" si="35"/>
        <v>25000</v>
      </c>
      <c r="H196" s="10">
        <f t="shared" si="35"/>
        <v>0</v>
      </c>
      <c r="I196" s="10">
        <f t="shared" si="35"/>
        <v>0</v>
      </c>
      <c r="J196" s="10">
        <f t="shared" si="35"/>
        <v>25000</v>
      </c>
      <c r="K196" s="10">
        <f t="shared" si="35"/>
        <v>0</v>
      </c>
    </row>
    <row r="197" spans="1:11" ht="15">
      <c r="A197" s="30">
        <v>931</v>
      </c>
      <c r="B197" s="9" t="s">
        <v>47</v>
      </c>
      <c r="C197" s="7" t="s">
        <v>61</v>
      </c>
      <c r="D197" s="7" t="s">
        <v>28</v>
      </c>
      <c r="E197" s="7" t="s">
        <v>171</v>
      </c>
      <c r="F197" s="7" t="s">
        <v>170</v>
      </c>
      <c r="G197" s="10">
        <v>25000</v>
      </c>
      <c r="H197" s="10">
        <v>0</v>
      </c>
      <c r="I197" s="48"/>
      <c r="J197" s="11">
        <v>25000</v>
      </c>
      <c r="K197" s="11">
        <v>0</v>
      </c>
    </row>
    <row r="198" spans="1:11" ht="30">
      <c r="A198" s="30">
        <v>931</v>
      </c>
      <c r="B198" s="9" t="s">
        <v>82</v>
      </c>
      <c r="C198" s="7" t="s">
        <v>61</v>
      </c>
      <c r="D198" s="7" t="s">
        <v>28</v>
      </c>
      <c r="E198" s="7" t="s">
        <v>83</v>
      </c>
      <c r="F198" s="7"/>
      <c r="G198" s="10">
        <f>G199</f>
        <v>1251</v>
      </c>
      <c r="H198" s="10">
        <f>H199</f>
        <v>1251</v>
      </c>
      <c r="I198" s="10">
        <f>I199</f>
        <v>251</v>
      </c>
      <c r="J198" s="10">
        <f>J199</f>
        <v>1251</v>
      </c>
      <c r="K198" s="10">
        <f>K199</f>
        <v>1251</v>
      </c>
    </row>
    <row r="199" spans="1:11" ht="15">
      <c r="A199" s="30">
        <v>931</v>
      </c>
      <c r="B199" s="9" t="s">
        <v>47</v>
      </c>
      <c r="C199" s="7">
        <v>14</v>
      </c>
      <c r="D199" s="7" t="s">
        <v>28</v>
      </c>
      <c r="E199" s="7" t="s">
        <v>83</v>
      </c>
      <c r="F199" s="7" t="s">
        <v>170</v>
      </c>
      <c r="G199" s="10">
        <v>1251</v>
      </c>
      <c r="H199" s="11">
        <v>1251</v>
      </c>
      <c r="I199" s="48">
        <v>251</v>
      </c>
      <c r="J199" s="11">
        <v>1251</v>
      </c>
      <c r="K199" s="11">
        <v>1251</v>
      </c>
    </row>
    <row r="200" spans="1:11" ht="15.75">
      <c r="A200" s="30">
        <v>931</v>
      </c>
      <c r="B200" s="9" t="s">
        <v>57</v>
      </c>
      <c r="C200" s="6" t="s">
        <v>61</v>
      </c>
      <c r="D200" s="6" t="s">
        <v>42</v>
      </c>
      <c r="E200" s="7"/>
      <c r="F200" s="7"/>
      <c r="G200" s="8">
        <f aca="true" t="shared" si="36" ref="G200:K203">G201</f>
        <v>8240</v>
      </c>
      <c r="H200" s="8">
        <f t="shared" si="36"/>
        <v>0</v>
      </c>
      <c r="I200" s="51"/>
      <c r="J200" s="8">
        <f t="shared" si="36"/>
        <v>8240</v>
      </c>
      <c r="K200" s="8">
        <f t="shared" si="36"/>
        <v>0</v>
      </c>
    </row>
    <row r="201" spans="1:11" ht="60">
      <c r="A201" s="30">
        <v>931</v>
      </c>
      <c r="B201" s="9" t="s">
        <v>220</v>
      </c>
      <c r="C201" s="7" t="s">
        <v>61</v>
      </c>
      <c r="D201" s="7" t="s">
        <v>42</v>
      </c>
      <c r="E201" s="7" t="s">
        <v>72</v>
      </c>
      <c r="F201" s="7"/>
      <c r="G201" s="10">
        <f t="shared" si="36"/>
        <v>8240</v>
      </c>
      <c r="H201" s="10">
        <f t="shared" si="36"/>
        <v>0</v>
      </c>
      <c r="I201" s="10">
        <f t="shared" si="36"/>
        <v>251</v>
      </c>
      <c r="J201" s="10">
        <f t="shared" si="36"/>
        <v>8240</v>
      </c>
      <c r="K201" s="10">
        <f t="shared" si="36"/>
        <v>0</v>
      </c>
    </row>
    <row r="202" spans="1:11" ht="45">
      <c r="A202" s="30">
        <v>931</v>
      </c>
      <c r="B202" s="9" t="s">
        <v>223</v>
      </c>
      <c r="C202" s="7" t="s">
        <v>61</v>
      </c>
      <c r="D202" s="7" t="s">
        <v>42</v>
      </c>
      <c r="E202" s="7" t="s">
        <v>169</v>
      </c>
      <c r="F202" s="7"/>
      <c r="G202" s="10">
        <f t="shared" si="36"/>
        <v>8240</v>
      </c>
      <c r="H202" s="10">
        <f t="shared" si="36"/>
        <v>0</v>
      </c>
      <c r="I202" s="10">
        <f t="shared" si="36"/>
        <v>251</v>
      </c>
      <c r="J202" s="10">
        <f t="shared" si="36"/>
        <v>8240</v>
      </c>
      <c r="K202" s="10">
        <f t="shared" si="36"/>
        <v>0</v>
      </c>
    </row>
    <row r="203" spans="1:11" ht="30">
      <c r="A203" s="30">
        <v>931</v>
      </c>
      <c r="B203" s="9" t="s">
        <v>172</v>
      </c>
      <c r="C203" s="7">
        <v>14</v>
      </c>
      <c r="D203" s="7" t="s">
        <v>42</v>
      </c>
      <c r="E203" s="7" t="s">
        <v>171</v>
      </c>
      <c r="F203" s="7"/>
      <c r="G203" s="11">
        <f t="shared" si="36"/>
        <v>8240</v>
      </c>
      <c r="H203" s="11">
        <f t="shared" si="36"/>
        <v>0</v>
      </c>
      <c r="I203" s="11">
        <f t="shared" si="36"/>
        <v>251</v>
      </c>
      <c r="J203" s="11">
        <f t="shared" si="36"/>
        <v>8240</v>
      </c>
      <c r="K203" s="11">
        <f t="shared" si="36"/>
        <v>0</v>
      </c>
    </row>
    <row r="204" spans="1:11" ht="15">
      <c r="A204" s="30">
        <v>931</v>
      </c>
      <c r="B204" s="9" t="s">
        <v>47</v>
      </c>
      <c r="C204" s="7">
        <v>14</v>
      </c>
      <c r="D204" s="7" t="s">
        <v>42</v>
      </c>
      <c r="E204" s="7" t="s">
        <v>171</v>
      </c>
      <c r="F204" s="7" t="s">
        <v>170</v>
      </c>
      <c r="G204" s="11">
        <v>8240</v>
      </c>
      <c r="H204" s="11">
        <v>0</v>
      </c>
      <c r="I204" s="48">
        <v>251</v>
      </c>
      <c r="J204" s="11">
        <v>8240</v>
      </c>
      <c r="K204" s="11">
        <v>0</v>
      </c>
    </row>
    <row r="205" spans="1:11" ht="18">
      <c r="A205" s="30"/>
      <c r="B205" s="35" t="s">
        <v>188</v>
      </c>
      <c r="C205" s="4"/>
      <c r="D205" s="4"/>
      <c r="E205" s="4"/>
      <c r="F205" s="4"/>
      <c r="G205" s="18">
        <f>G7+G13+G86+G137+G142+G163+G168</f>
        <v>582919.16285</v>
      </c>
      <c r="H205" s="18">
        <f>H7+H13+H86+H137+H142+H163+H168</f>
        <v>239529.7792</v>
      </c>
      <c r="I205" s="52"/>
      <c r="J205" s="18">
        <f>J7+J13+J86+J137+J142+J163+J168</f>
        <v>424596.63450000004</v>
      </c>
      <c r="K205" s="18">
        <f>K7+K13+K86+K137+K142+K163+K168</f>
        <v>127686.4468</v>
      </c>
    </row>
    <row r="206" spans="1:11" ht="24.75" customHeight="1">
      <c r="A206" s="36"/>
      <c r="B206" s="37" t="s">
        <v>198</v>
      </c>
      <c r="C206" s="4"/>
      <c r="D206" s="4"/>
      <c r="E206" s="4"/>
      <c r="F206" s="4"/>
      <c r="G206" s="34">
        <v>17466.91506</v>
      </c>
      <c r="H206" s="34">
        <v>0</v>
      </c>
      <c r="I206" s="34"/>
      <c r="J206" s="34">
        <v>26500.00931</v>
      </c>
      <c r="K206" s="34">
        <v>0</v>
      </c>
    </row>
    <row r="207" spans="1:11" ht="36">
      <c r="A207" s="36"/>
      <c r="B207" s="38" t="s">
        <v>199</v>
      </c>
      <c r="C207" s="4"/>
      <c r="D207" s="4"/>
      <c r="E207" s="4"/>
      <c r="F207" s="4"/>
      <c r="G207" s="18">
        <f>G205+G206</f>
        <v>600386.07791</v>
      </c>
      <c r="H207" s="18">
        <f>H205+H206</f>
        <v>239529.7792</v>
      </c>
      <c r="I207" s="18">
        <f>I205+I206</f>
        <v>0</v>
      </c>
      <c r="J207" s="18">
        <f>J205+J206</f>
        <v>451096.64381000004</v>
      </c>
      <c r="K207" s="18">
        <f>K205+K206</f>
        <v>127686.4468</v>
      </c>
    </row>
    <row r="208" ht="14.25">
      <c r="A208" s="31"/>
    </row>
    <row r="209" ht="14.25">
      <c r="A209" s="31"/>
    </row>
    <row r="210" ht="14.25">
      <c r="A210" s="31"/>
    </row>
    <row r="211" ht="14.25">
      <c r="A211" s="31"/>
    </row>
    <row r="212" ht="14.25">
      <c r="A212" s="31"/>
    </row>
    <row r="213" ht="14.25">
      <c r="A213" s="31"/>
    </row>
    <row r="214" ht="14.25">
      <c r="A214" s="31"/>
    </row>
    <row r="215" ht="14.25">
      <c r="A215" s="31"/>
    </row>
    <row r="216" ht="14.25">
      <c r="A216" s="31"/>
    </row>
    <row r="217" ht="14.25">
      <c r="A217" s="31"/>
    </row>
    <row r="218" ht="14.25">
      <c r="A218" s="31"/>
    </row>
    <row r="219" ht="14.25">
      <c r="A219" s="31"/>
    </row>
    <row r="220" ht="14.25">
      <c r="A220" s="31"/>
    </row>
    <row r="221" ht="14.25">
      <c r="A221" s="31"/>
    </row>
    <row r="222" ht="14.25">
      <c r="A222" s="31"/>
    </row>
    <row r="223" ht="14.25">
      <c r="A223" s="31"/>
    </row>
    <row r="224" ht="14.25">
      <c r="A224" s="31"/>
    </row>
    <row r="225" ht="14.25">
      <c r="A225" s="31"/>
    </row>
    <row r="226" ht="14.25">
      <c r="A226" s="31"/>
    </row>
    <row r="227" ht="14.25">
      <c r="A227" s="31"/>
    </row>
    <row r="228" ht="14.25">
      <c r="A228" s="31"/>
    </row>
    <row r="229" ht="14.25">
      <c r="A229" s="31"/>
    </row>
    <row r="230" ht="14.25">
      <c r="A230" s="31"/>
    </row>
    <row r="231" ht="14.25">
      <c r="A231" s="31"/>
    </row>
    <row r="232" ht="14.25">
      <c r="A232" s="31"/>
    </row>
    <row r="233" ht="14.25">
      <c r="A233" s="31"/>
    </row>
    <row r="234" ht="14.25">
      <c r="A234" s="31"/>
    </row>
    <row r="235" ht="14.25">
      <c r="A235" s="31"/>
    </row>
    <row r="236" ht="14.25">
      <c r="A236" s="31"/>
    </row>
    <row r="237" ht="14.25">
      <c r="A237" s="31"/>
    </row>
    <row r="238" ht="14.25">
      <c r="A238" s="31"/>
    </row>
    <row r="239" ht="14.25">
      <c r="A239" s="31"/>
    </row>
    <row r="240" ht="14.25">
      <c r="A240" s="31"/>
    </row>
    <row r="241" ht="14.25">
      <c r="A241" s="31"/>
    </row>
    <row r="242" ht="14.25">
      <c r="A242" s="31"/>
    </row>
    <row r="243" ht="14.25">
      <c r="A243" s="31"/>
    </row>
    <row r="244" ht="14.25">
      <c r="A244" s="31"/>
    </row>
    <row r="245" ht="14.25">
      <c r="A245" s="31"/>
    </row>
    <row r="246" ht="14.25">
      <c r="A246" s="31"/>
    </row>
    <row r="247" ht="14.25">
      <c r="A247" s="31"/>
    </row>
    <row r="248" ht="14.25">
      <c r="A248" s="31"/>
    </row>
    <row r="249" ht="14.25">
      <c r="A249" s="31"/>
    </row>
    <row r="250" ht="14.25">
      <c r="A250" s="31"/>
    </row>
    <row r="251" ht="14.25">
      <c r="A251" s="31"/>
    </row>
    <row r="252" ht="14.25">
      <c r="A252" s="31"/>
    </row>
    <row r="253" ht="14.25">
      <c r="A253" s="31"/>
    </row>
    <row r="254" ht="14.25">
      <c r="A254" s="31"/>
    </row>
    <row r="255" ht="14.25">
      <c r="A255" s="31"/>
    </row>
    <row r="256" ht="14.25">
      <c r="A256" s="31"/>
    </row>
    <row r="257" ht="14.25">
      <c r="A257" s="31"/>
    </row>
    <row r="258" ht="14.25">
      <c r="A258" s="31"/>
    </row>
    <row r="259" ht="14.25">
      <c r="A259" s="31"/>
    </row>
    <row r="260" ht="14.25">
      <c r="A260" s="31"/>
    </row>
    <row r="261" ht="14.25">
      <c r="A261" s="31"/>
    </row>
    <row r="262" ht="14.25">
      <c r="A262" s="31"/>
    </row>
    <row r="263" ht="14.25">
      <c r="A263" s="31"/>
    </row>
    <row r="264" ht="14.25">
      <c r="A264" s="31"/>
    </row>
    <row r="265" ht="14.25">
      <c r="A265" s="31"/>
    </row>
    <row r="266" ht="14.25">
      <c r="A266" s="31"/>
    </row>
    <row r="267" ht="14.25">
      <c r="A267" s="31"/>
    </row>
    <row r="268" ht="14.25">
      <c r="A268" s="31"/>
    </row>
    <row r="269" ht="14.25">
      <c r="A269" s="31"/>
    </row>
    <row r="270" ht="14.25">
      <c r="A270" s="31"/>
    </row>
    <row r="271" ht="14.25">
      <c r="A271" s="31"/>
    </row>
    <row r="272" ht="14.25">
      <c r="A272" s="31"/>
    </row>
    <row r="273" ht="14.25">
      <c r="A273" s="31"/>
    </row>
    <row r="274" ht="14.25">
      <c r="A274" s="31"/>
    </row>
    <row r="275" ht="14.25">
      <c r="A275" s="31"/>
    </row>
    <row r="276" ht="14.25">
      <c r="A276" s="31"/>
    </row>
    <row r="277" ht="14.25">
      <c r="A277" s="31"/>
    </row>
    <row r="278" ht="14.25">
      <c r="A278" s="31"/>
    </row>
    <row r="279" ht="14.25">
      <c r="A279" s="31"/>
    </row>
    <row r="280" ht="14.25">
      <c r="A280" s="31"/>
    </row>
    <row r="281" ht="14.25">
      <c r="A281" s="31"/>
    </row>
    <row r="282" ht="14.25">
      <c r="A282" s="31"/>
    </row>
    <row r="283" ht="14.25">
      <c r="A283" s="31"/>
    </row>
    <row r="284" ht="14.25">
      <c r="A284" s="31"/>
    </row>
    <row r="285" ht="14.25">
      <c r="A285" s="31"/>
    </row>
    <row r="286" ht="14.25">
      <c r="A286" s="31"/>
    </row>
    <row r="287" ht="14.25">
      <c r="A287" s="31"/>
    </row>
    <row r="288" ht="14.25">
      <c r="A288" s="31"/>
    </row>
    <row r="289" ht="14.25">
      <c r="A289" s="31"/>
    </row>
    <row r="290" ht="14.25">
      <c r="A290" s="31"/>
    </row>
    <row r="291" ht="14.25">
      <c r="A291" s="31"/>
    </row>
    <row r="292" ht="14.25">
      <c r="A292" s="31"/>
    </row>
    <row r="293" ht="14.25">
      <c r="A293" s="31"/>
    </row>
    <row r="294" ht="14.25">
      <c r="A294" s="31"/>
    </row>
    <row r="295" ht="14.25">
      <c r="A295" s="31"/>
    </row>
    <row r="296" ht="14.25">
      <c r="A296" s="31"/>
    </row>
    <row r="297" ht="14.25">
      <c r="A297" s="31"/>
    </row>
    <row r="298" ht="14.25">
      <c r="A298" s="31"/>
    </row>
    <row r="299" ht="14.25">
      <c r="A299" s="31"/>
    </row>
    <row r="300" ht="14.25">
      <c r="A300" s="31"/>
    </row>
    <row r="301" ht="14.25">
      <c r="A301" s="31"/>
    </row>
    <row r="302" ht="14.25">
      <c r="A302" s="31"/>
    </row>
    <row r="303" ht="14.25">
      <c r="A303" s="31"/>
    </row>
    <row r="304" ht="14.25">
      <c r="A304" s="31"/>
    </row>
    <row r="305" ht="14.25">
      <c r="A305" s="31"/>
    </row>
    <row r="306" ht="14.25">
      <c r="A306" s="31"/>
    </row>
    <row r="307" ht="14.25">
      <c r="A307" s="31"/>
    </row>
    <row r="308" ht="14.25">
      <c r="A308" s="31"/>
    </row>
    <row r="309" ht="14.25">
      <c r="A309" s="31"/>
    </row>
    <row r="310" ht="14.25">
      <c r="A310" s="31"/>
    </row>
    <row r="311" ht="14.25">
      <c r="A311" s="31"/>
    </row>
    <row r="312" ht="14.25">
      <c r="A312" s="31"/>
    </row>
    <row r="313" ht="14.25">
      <c r="A313" s="31"/>
    </row>
    <row r="314" ht="14.25">
      <c r="A314" s="31"/>
    </row>
    <row r="315" ht="14.25">
      <c r="A315" s="31"/>
    </row>
    <row r="316" ht="14.25">
      <c r="A316" s="31"/>
    </row>
    <row r="317" ht="14.25">
      <c r="A317" s="31"/>
    </row>
    <row r="318" ht="14.25">
      <c r="A318" s="31"/>
    </row>
    <row r="319" ht="14.25">
      <c r="A319" s="31"/>
    </row>
    <row r="320" ht="14.25">
      <c r="A320" s="31"/>
    </row>
    <row r="321" ht="14.25">
      <c r="A321" s="31"/>
    </row>
    <row r="322" ht="14.25">
      <c r="A322" s="31"/>
    </row>
    <row r="323" ht="14.25">
      <c r="A323" s="31"/>
    </row>
    <row r="324" ht="14.25">
      <c r="A324" s="31"/>
    </row>
    <row r="325" ht="14.25">
      <c r="A325" s="31"/>
    </row>
    <row r="326" ht="14.25">
      <c r="A326" s="31"/>
    </row>
    <row r="327" ht="14.25">
      <c r="A327" s="31"/>
    </row>
    <row r="328" ht="14.25">
      <c r="A328" s="31"/>
    </row>
    <row r="329" ht="14.25">
      <c r="A329" s="31"/>
    </row>
    <row r="330" ht="14.25">
      <c r="A330" s="31"/>
    </row>
    <row r="331" ht="14.25">
      <c r="A331" s="31"/>
    </row>
    <row r="332" ht="14.25">
      <c r="A332" s="31"/>
    </row>
    <row r="333" ht="14.25">
      <c r="A333" s="31"/>
    </row>
    <row r="334" ht="14.25">
      <c r="A334" s="31"/>
    </row>
    <row r="335" ht="14.25">
      <c r="A335" s="31"/>
    </row>
    <row r="336" ht="14.25">
      <c r="A336" s="31"/>
    </row>
    <row r="337" ht="14.25">
      <c r="A337" s="31"/>
    </row>
    <row r="338" ht="14.25">
      <c r="A338" s="31"/>
    </row>
    <row r="339" ht="14.25">
      <c r="A339" s="31"/>
    </row>
    <row r="340" ht="14.25">
      <c r="A340" s="31"/>
    </row>
    <row r="341" ht="14.25">
      <c r="A341" s="31"/>
    </row>
    <row r="342" ht="14.25">
      <c r="A342" s="31"/>
    </row>
    <row r="343" ht="14.25">
      <c r="A343" s="31"/>
    </row>
    <row r="344" ht="14.25">
      <c r="A344" s="31"/>
    </row>
    <row r="345" ht="14.25">
      <c r="A345" s="31"/>
    </row>
    <row r="346" ht="14.25">
      <c r="A346" s="31"/>
    </row>
    <row r="347" ht="14.25">
      <c r="A347" s="31"/>
    </row>
    <row r="348" ht="14.25">
      <c r="A348" s="31"/>
    </row>
    <row r="349" ht="14.25">
      <c r="A349" s="31"/>
    </row>
    <row r="350" ht="14.25">
      <c r="A350" s="31"/>
    </row>
    <row r="351" ht="14.25">
      <c r="A351" s="31"/>
    </row>
    <row r="352" ht="14.25">
      <c r="A352" s="31"/>
    </row>
    <row r="353" ht="14.25">
      <c r="A353" s="31"/>
    </row>
    <row r="354" ht="14.25">
      <c r="A354" s="31"/>
    </row>
    <row r="355" ht="14.25">
      <c r="A355" s="31"/>
    </row>
    <row r="356" ht="14.25">
      <c r="A356" s="31"/>
    </row>
    <row r="357" ht="14.25">
      <c r="A357" s="31"/>
    </row>
    <row r="358" ht="14.25">
      <c r="A358" s="31"/>
    </row>
    <row r="359" ht="14.25">
      <c r="A359" s="31"/>
    </row>
    <row r="360" ht="14.25">
      <c r="A360" s="31"/>
    </row>
    <row r="361" ht="14.25">
      <c r="A361" s="31"/>
    </row>
    <row r="362" ht="14.25">
      <c r="A362" s="31"/>
    </row>
    <row r="363" ht="14.25">
      <c r="A363" s="31"/>
    </row>
    <row r="364" ht="14.25">
      <c r="A364" s="31"/>
    </row>
    <row r="365" ht="14.25">
      <c r="A365" s="31"/>
    </row>
    <row r="366" ht="14.25">
      <c r="A366" s="31"/>
    </row>
    <row r="367" ht="14.25">
      <c r="A367" s="31"/>
    </row>
    <row r="368" ht="14.25">
      <c r="A368" s="31"/>
    </row>
    <row r="369" ht="14.25">
      <c r="A369" s="31"/>
    </row>
    <row r="370" ht="14.25">
      <c r="A370" s="31"/>
    </row>
    <row r="371" ht="14.25">
      <c r="A371" s="31"/>
    </row>
    <row r="372" ht="14.25">
      <c r="A372" s="31"/>
    </row>
    <row r="373" ht="14.25">
      <c r="A373" s="31"/>
    </row>
    <row r="374" ht="14.25">
      <c r="A374" s="31"/>
    </row>
    <row r="375" ht="14.25">
      <c r="A375" s="31"/>
    </row>
    <row r="376" ht="14.25">
      <c r="A376" s="31"/>
    </row>
    <row r="377" ht="14.25">
      <c r="A377" s="31"/>
    </row>
    <row r="378" ht="14.25">
      <c r="A378" s="31"/>
    </row>
    <row r="379" ht="14.25">
      <c r="A379" s="31"/>
    </row>
    <row r="380" ht="14.25">
      <c r="A380" s="31"/>
    </row>
    <row r="381" ht="14.25">
      <c r="A381" s="31"/>
    </row>
    <row r="382" ht="14.25">
      <c r="A382" s="31"/>
    </row>
    <row r="383" ht="14.25">
      <c r="A383" s="31"/>
    </row>
    <row r="384" ht="14.25">
      <c r="A384" s="31"/>
    </row>
    <row r="385" ht="14.25">
      <c r="A385" s="31"/>
    </row>
    <row r="386" ht="14.25">
      <c r="A386" s="31"/>
    </row>
    <row r="387" ht="14.25">
      <c r="A387" s="31"/>
    </row>
    <row r="388" ht="14.25">
      <c r="A388" s="31"/>
    </row>
    <row r="389" ht="14.25">
      <c r="A389" s="31"/>
    </row>
    <row r="390" ht="14.25">
      <c r="A390" s="31"/>
    </row>
    <row r="391" ht="14.25">
      <c r="A391" s="31"/>
    </row>
    <row r="392" ht="14.25">
      <c r="A392" s="31"/>
    </row>
    <row r="393" ht="14.25">
      <c r="A393" s="31"/>
    </row>
    <row r="394" ht="14.25">
      <c r="A394" s="31"/>
    </row>
    <row r="395" ht="14.25">
      <c r="A395" s="31"/>
    </row>
    <row r="396" ht="14.25">
      <c r="A396" s="31"/>
    </row>
    <row r="397" ht="14.25">
      <c r="A397" s="31"/>
    </row>
    <row r="398" ht="14.25">
      <c r="A398" s="31"/>
    </row>
    <row r="399" ht="14.25">
      <c r="A399" s="31"/>
    </row>
    <row r="400" ht="14.25">
      <c r="A400" s="31"/>
    </row>
    <row r="401" ht="14.25">
      <c r="A401" s="31"/>
    </row>
    <row r="402" ht="14.25">
      <c r="A402" s="31"/>
    </row>
    <row r="403" ht="14.25">
      <c r="A403" s="31"/>
    </row>
    <row r="404" ht="14.25">
      <c r="A404" s="31"/>
    </row>
    <row r="405" ht="14.25">
      <c r="A405" s="31"/>
    </row>
    <row r="406" ht="14.25">
      <c r="A406" s="31"/>
    </row>
    <row r="407" ht="14.25">
      <c r="A407" s="31"/>
    </row>
    <row r="408" ht="14.25">
      <c r="A408" s="31"/>
    </row>
    <row r="409" ht="14.25">
      <c r="A409" s="31"/>
    </row>
    <row r="410" ht="14.25">
      <c r="A410" s="31"/>
    </row>
    <row r="411" ht="14.25">
      <c r="A411" s="31"/>
    </row>
    <row r="412" ht="14.25">
      <c r="A412" s="31"/>
    </row>
    <row r="413" ht="14.25">
      <c r="A413" s="31"/>
    </row>
    <row r="414" ht="14.25">
      <c r="A414" s="31"/>
    </row>
    <row r="415" ht="14.25">
      <c r="A415" s="31"/>
    </row>
    <row r="416" ht="14.25">
      <c r="A416" s="31"/>
    </row>
    <row r="417" ht="14.25">
      <c r="A417" s="31"/>
    </row>
    <row r="418" ht="14.25">
      <c r="A418" s="31"/>
    </row>
    <row r="419" ht="14.25">
      <c r="A419" s="31"/>
    </row>
    <row r="420" ht="14.25">
      <c r="A420" s="31"/>
    </row>
    <row r="421" ht="14.25">
      <c r="A421" s="31"/>
    </row>
  </sheetData>
  <sheetProtection/>
  <mergeCells count="10">
    <mergeCell ref="J5:K5"/>
    <mergeCell ref="H1:K1"/>
    <mergeCell ref="A3:K3"/>
    <mergeCell ref="A5:A6"/>
    <mergeCell ref="G5:H5"/>
    <mergeCell ref="B5:B6"/>
    <mergeCell ref="C5:C6"/>
    <mergeCell ref="D5:D6"/>
    <mergeCell ref="E5:E6"/>
    <mergeCell ref="F5:F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2014-12-26T07:53:18Z</cp:lastPrinted>
  <dcterms:created xsi:type="dcterms:W3CDTF">2007-10-25T07:07:19Z</dcterms:created>
  <dcterms:modified xsi:type="dcterms:W3CDTF">2014-12-26T07:53:21Z</dcterms:modified>
  <cp:category/>
  <cp:version/>
  <cp:contentType/>
  <cp:contentStatus/>
</cp:coreProperties>
</file>